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3285" yWindow="-45" windowWidth="12390" windowHeight="11640" tabRatio="375"/>
  </bookViews>
  <sheets>
    <sheet name="Поправки март" sheetId="108" r:id="rId1"/>
    <sheet name="Поправки февраль" sheetId="107" r:id="rId2"/>
  </sheets>
  <externalReferences>
    <externalReference r:id="rId3"/>
    <externalReference r:id="rId4"/>
    <externalReference r:id="rId5"/>
  </externalReferences>
  <calcPr calcId="125725"/>
</workbook>
</file>

<file path=xl/calcChain.xml><?xml version="1.0" encoding="utf-8"?>
<calcChain xmlns="http://schemas.openxmlformats.org/spreadsheetml/2006/main">
  <c r="F86" i="108"/>
  <c r="F82"/>
  <c r="F66"/>
  <c r="F65"/>
  <c r="F53"/>
  <c r="F51"/>
  <c r="F40"/>
  <c r="F77"/>
  <c r="F71"/>
  <c r="F61"/>
  <c r="F55"/>
  <c r="F54"/>
  <c r="F52"/>
  <c r="F45"/>
  <c r="F81" l="1"/>
  <c r="I88"/>
  <c r="H88"/>
  <c r="G88"/>
  <c r="F88"/>
  <c r="I87"/>
  <c r="H87"/>
  <c r="F87"/>
  <c r="E87"/>
  <c r="G87" s="1"/>
  <c r="G86"/>
  <c r="G85"/>
  <c r="G84"/>
  <c r="G83"/>
  <c r="E82"/>
  <c r="G82" s="1"/>
  <c r="E81"/>
  <c r="G81" s="1"/>
  <c r="F80"/>
  <c r="G80" s="1"/>
  <c r="I79"/>
  <c r="F79"/>
  <c r="G79" s="1"/>
  <c r="I78"/>
  <c r="H78"/>
  <c r="F78"/>
  <c r="E78"/>
  <c r="G78" s="1"/>
  <c r="I77"/>
  <c r="H77"/>
  <c r="G77"/>
  <c r="I76"/>
  <c r="H76"/>
  <c r="G76"/>
  <c r="F75"/>
  <c r="E75"/>
  <c r="G75" s="1"/>
  <c r="F74"/>
  <c r="E74"/>
  <c r="G74" s="1"/>
  <c r="I73"/>
  <c r="H73"/>
  <c r="F73"/>
  <c r="E73"/>
  <c r="H72"/>
  <c r="F72"/>
  <c r="E72"/>
  <c r="G72" s="1"/>
  <c r="I71"/>
  <c r="H71"/>
  <c r="G71"/>
  <c r="I70"/>
  <c r="H70"/>
  <c r="F70"/>
  <c r="E70"/>
  <c r="I69"/>
  <c r="H69"/>
  <c r="F69"/>
  <c r="E69"/>
  <c r="G69" s="1"/>
  <c r="I68"/>
  <c r="H68"/>
  <c r="F68"/>
  <c r="E68"/>
  <c r="G68" s="1"/>
  <c r="I67"/>
  <c r="H67"/>
  <c r="F67"/>
  <c r="E67"/>
  <c r="G67" s="1"/>
  <c r="I66"/>
  <c r="H66"/>
  <c r="G66"/>
  <c r="I65"/>
  <c r="H65"/>
  <c r="G65"/>
  <c r="I64"/>
  <c r="H64"/>
  <c r="F64"/>
  <c r="E64"/>
  <c r="G63"/>
  <c r="I62"/>
  <c r="H62"/>
  <c r="G62"/>
  <c r="E62"/>
  <c r="G61"/>
  <c r="I60"/>
  <c r="H60"/>
  <c r="F60"/>
  <c r="E60"/>
  <c r="G60" s="1"/>
  <c r="F59"/>
  <c r="E59"/>
  <c r="G59" s="1"/>
  <c r="F58"/>
  <c r="E58"/>
  <c r="G58" s="1"/>
  <c r="H57"/>
  <c r="G57"/>
  <c r="I56"/>
  <c r="H56"/>
  <c r="F56"/>
  <c r="E56"/>
  <c r="G55"/>
  <c r="I54"/>
  <c r="H54"/>
  <c r="G54"/>
  <c r="F50"/>
  <c r="E53"/>
  <c r="E52"/>
  <c r="G52" s="1"/>
  <c r="I51"/>
  <c r="H51"/>
  <c r="E51"/>
  <c r="G51" s="1"/>
  <c r="I50"/>
  <c r="H50"/>
  <c r="E50"/>
  <c r="I49"/>
  <c r="H49"/>
  <c r="F49"/>
  <c r="E49"/>
  <c r="G49" s="1"/>
  <c r="I48"/>
  <c r="H48"/>
  <c r="F48"/>
  <c r="E48"/>
  <c r="G48" s="1"/>
  <c r="I47"/>
  <c r="H47"/>
  <c r="F47"/>
  <c r="E47"/>
  <c r="G47" s="1"/>
  <c r="I46"/>
  <c r="H46"/>
  <c r="F46"/>
  <c r="E46"/>
  <c r="G46" s="1"/>
  <c r="I45"/>
  <c r="H45"/>
  <c r="G45"/>
  <c r="G44"/>
  <c r="G43"/>
  <c r="I42"/>
  <c r="H42"/>
  <c r="F42"/>
  <c r="G42" s="1"/>
  <c r="I41"/>
  <c r="F41"/>
  <c r="E41"/>
  <c r="G41" s="1"/>
  <c r="G40"/>
  <c r="G39"/>
  <c r="F38"/>
  <c r="G38" s="1"/>
  <c r="I37"/>
  <c r="H37"/>
  <c r="F37"/>
  <c r="E37"/>
  <c r="F88" i="107"/>
  <c r="F87" s="1"/>
  <c r="F82"/>
  <c r="F80"/>
  <c r="F79"/>
  <c r="F77"/>
  <c r="F76"/>
  <c r="F75"/>
  <c r="F74"/>
  <c r="F72"/>
  <c r="F71"/>
  <c r="F69"/>
  <c r="F68"/>
  <c r="F67"/>
  <c r="F65"/>
  <c r="F61"/>
  <c r="F60"/>
  <c r="F59"/>
  <c r="F58"/>
  <c r="F55"/>
  <c r="F54"/>
  <c r="F53"/>
  <c r="F52"/>
  <c r="F51"/>
  <c r="F49"/>
  <c r="F47"/>
  <c r="F45"/>
  <c r="F44"/>
  <c r="F42"/>
  <c r="F41"/>
  <c r="F40"/>
  <c r="F38"/>
  <c r="G70" i="108" l="1"/>
  <c r="G56"/>
  <c r="G53"/>
  <c r="G50"/>
  <c r="F36"/>
  <c r="G73"/>
  <c r="G64"/>
  <c r="G37"/>
  <c r="E36"/>
  <c r="G36" s="1"/>
  <c r="H82"/>
  <c r="F81" i="107"/>
  <c r="F78"/>
  <c r="F73"/>
  <c r="F70"/>
  <c r="F56"/>
  <c r="F50"/>
  <c r="F48"/>
  <c r="F46"/>
  <c r="F37"/>
  <c r="G88"/>
  <c r="E41"/>
  <c r="E45"/>
  <c r="E47"/>
  <c r="E46" s="1"/>
  <c r="E49"/>
  <c r="E48" s="1"/>
  <c r="E51"/>
  <c r="E52"/>
  <c r="E53"/>
  <c r="E50" s="1"/>
  <c r="E54"/>
  <c r="E58"/>
  <c r="E59"/>
  <c r="E56" s="1"/>
  <c r="E60"/>
  <c r="E62"/>
  <c r="E65"/>
  <c r="E64" s="1"/>
  <c r="E66"/>
  <c r="E67"/>
  <c r="E68"/>
  <c r="E69"/>
  <c r="E71"/>
  <c r="E70" s="1"/>
  <c r="E72"/>
  <c r="E74"/>
  <c r="E75"/>
  <c r="E73" s="1"/>
  <c r="E76"/>
  <c r="E77"/>
  <c r="E78"/>
  <c r="E81"/>
  <c r="E82"/>
  <c r="E87"/>
  <c r="H72"/>
  <c r="I71"/>
  <c r="H71"/>
  <c r="I79"/>
  <c r="I77"/>
  <c r="H77"/>
  <c r="I76"/>
  <c r="H76"/>
  <c r="I88"/>
  <c r="H88"/>
  <c r="I47"/>
  <c r="I68"/>
  <c r="H68"/>
  <c r="I51"/>
  <c r="H51"/>
  <c r="I41"/>
  <c r="H47"/>
  <c r="I65"/>
  <c r="H65"/>
  <c r="I66"/>
  <c r="H66"/>
  <c r="H67"/>
  <c r="I67"/>
  <c r="I82" i="108" l="1"/>
  <c r="I81" s="1"/>
  <c r="I36" s="1"/>
  <c r="H81"/>
  <c r="H36" s="1"/>
  <c r="G87" i="107"/>
  <c r="H82"/>
  <c r="I82" s="1"/>
  <c r="H46"/>
  <c r="I46"/>
  <c r="H62"/>
  <c r="I62"/>
  <c r="H78"/>
  <c r="I78"/>
  <c r="H81"/>
  <c r="I81"/>
  <c r="G86" l="1"/>
  <c r="H57"/>
  <c r="I87"/>
  <c r="H87"/>
  <c r="G85" l="1"/>
  <c r="H42"/>
  <c r="I73"/>
  <c r="I42"/>
  <c r="G84" l="1"/>
  <c r="I45"/>
  <c r="I37" s="1"/>
  <c r="H73"/>
  <c r="H45"/>
  <c r="H37" s="1"/>
  <c r="I49"/>
  <c r="I48" s="1"/>
  <c r="H54"/>
  <c r="H50" s="1"/>
  <c r="H49"/>
  <c r="H48" s="1"/>
  <c r="I60"/>
  <c r="I56" s="1"/>
  <c r="G83" l="1"/>
  <c r="H60"/>
  <c r="H56" s="1"/>
  <c r="I70"/>
  <c r="H70"/>
  <c r="G82" l="1"/>
  <c r="I54"/>
  <c r="I50" s="1"/>
  <c r="E37"/>
  <c r="G81" l="1"/>
  <c r="I69"/>
  <c r="I64" s="1"/>
  <c r="I36" s="1"/>
  <c r="H69"/>
  <c r="H64" s="1"/>
  <c r="H36" s="1"/>
  <c r="E36"/>
  <c r="G80" l="1"/>
  <c r="G79" l="1"/>
  <c r="G78" l="1"/>
  <c r="G77" l="1"/>
  <c r="G76" l="1"/>
  <c r="G75" l="1"/>
  <c r="G74" l="1"/>
  <c r="G73" l="1"/>
  <c r="G72" l="1"/>
  <c r="G71" l="1"/>
  <c r="G70" l="1"/>
  <c r="G69" l="1"/>
  <c r="G68" l="1"/>
  <c r="G67" l="1"/>
  <c r="G65" l="1"/>
  <c r="G63" l="1"/>
  <c r="G62" l="1"/>
  <c r="G61" l="1"/>
  <c r="G60" l="1"/>
  <c r="G59" l="1"/>
  <c r="G58" l="1"/>
  <c r="G57" l="1"/>
  <c r="G56" l="1"/>
  <c r="G55" l="1"/>
  <c r="G54" l="1"/>
  <c r="G53" l="1"/>
  <c r="G52" l="1"/>
  <c r="G51" l="1"/>
  <c r="G50" l="1"/>
  <c r="G49" l="1"/>
  <c r="G48" l="1"/>
  <c r="G47" l="1"/>
  <c r="G46" l="1"/>
  <c r="G45" l="1"/>
  <c r="G44" l="1"/>
  <c r="G43" l="1"/>
  <c r="G42" l="1"/>
  <c r="G41" l="1"/>
  <c r="G40" l="1"/>
  <c r="G39" l="1"/>
  <c r="G38" l="1"/>
  <c r="G37" l="1"/>
  <c r="F66" l="1"/>
  <c r="F64" l="1"/>
  <c r="G66"/>
  <c r="G64" l="1"/>
  <c r="F36"/>
  <c r="G36" s="1"/>
</calcChain>
</file>

<file path=xl/sharedStrings.xml><?xml version="1.0" encoding="utf-8"?>
<sst xmlns="http://schemas.openxmlformats.org/spreadsheetml/2006/main" count="328" uniqueCount="116">
  <si>
    <t>Рз</t>
  </si>
  <si>
    <t>ПР</t>
  </si>
  <si>
    <t>Резервные фонды</t>
  </si>
  <si>
    <t>Другие вопросы в области национальной экономики</t>
  </si>
  <si>
    <t>Дошкольное образование</t>
  </si>
  <si>
    <t>Общее образование</t>
  </si>
  <si>
    <t>Молодежная политика и оздоровление детей</t>
  </si>
  <si>
    <t xml:space="preserve">Культура  </t>
  </si>
  <si>
    <t>Жилищное  хозяйство</t>
  </si>
  <si>
    <t>Коммунальное хозяйство</t>
  </si>
  <si>
    <t>Другие вопросы в области образования</t>
  </si>
  <si>
    <t>Пенсионное обеспечение</t>
  </si>
  <si>
    <t>Транспорт</t>
  </si>
  <si>
    <t>Социальное обеспечение населения</t>
  </si>
  <si>
    <t>Другие вопросы в области социальной политики</t>
  </si>
  <si>
    <t>Функционирование высшего должностного лица субъекта РФ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</si>
  <si>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</si>
  <si>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</si>
  <si>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(финансового-бюджетного) надзора</t>
  </si>
  <si>
    <t>Охрана семьи и детства</t>
  </si>
  <si>
    <t>Иные дотации</t>
  </si>
  <si>
    <t>Дорожное хозяйство (дорожные фонды)</t>
  </si>
  <si>
    <t>Физическая культура</t>
  </si>
  <si>
    <t xml:space="preserve">Другие вопросы в области культуры, кинематографии </t>
  </si>
  <si>
    <t>Мобилизация и вневойсковая подготовка</t>
  </si>
  <si>
    <t>0100</t>
  </si>
  <si>
    <t>0102</t>
  </si>
  <si>
    <t>0103</t>
  </si>
  <si>
    <t>0106</t>
  </si>
  <si>
    <t>0104</t>
  </si>
  <si>
    <t>0111</t>
  </si>
  <si>
    <t>0113</t>
  </si>
  <si>
    <t>0400</t>
  </si>
  <si>
    <t>0408</t>
  </si>
  <si>
    <t>0409</t>
  </si>
  <si>
    <t>0412</t>
  </si>
  <si>
    <t>0701</t>
  </si>
  <si>
    <t>0702</t>
  </si>
  <si>
    <t>0707</t>
  </si>
  <si>
    <t>0709</t>
  </si>
  <si>
    <t>0800</t>
  </si>
  <si>
    <t>0801</t>
  </si>
  <si>
    <t>0804</t>
  </si>
  <si>
    <t>1000</t>
  </si>
  <si>
    <t>1001</t>
  </si>
  <si>
    <t>1004</t>
  </si>
  <si>
    <t>1006</t>
  </si>
  <si>
    <t>1101</t>
  </si>
  <si>
    <t>1400</t>
  </si>
  <si>
    <t>0700</t>
  </si>
  <si>
    <t>1100</t>
  </si>
  <si>
    <t>ИТОГО</t>
  </si>
  <si>
    <t>0501</t>
  </si>
  <si>
    <t>0502</t>
  </si>
  <si>
    <t>1003</t>
  </si>
  <si>
    <t>1401</t>
  </si>
  <si>
    <t>1402</t>
  </si>
  <si>
    <t>0500</t>
  </si>
  <si>
    <t>0200</t>
  </si>
  <si>
    <t>0203</t>
  </si>
  <si>
    <t>0107</t>
  </si>
  <si>
    <t>Благоустройство</t>
  </si>
  <si>
    <t>0503</t>
  </si>
  <si>
    <t>Жилищное хозяйство</t>
  </si>
  <si>
    <t>Другие общегосударственные вопросы</t>
  </si>
  <si>
    <t>Дотации на выравнивание бюджетной обеспеченности субъектам Российской Федерации и муниципальных образований</t>
  </si>
  <si>
    <t>НАЦИОНАЛЬНАЯ БЕЗОПАСНОСТЬ И ПРАВООХРАНИТЕЛЬНАЯ ДЕЯТЕЛЬНОСТЬ</t>
  </si>
  <si>
    <t>Защита населения и территории от чрезвычайных ситуаций  природного и техногенного характера, гражданская оборона</t>
  </si>
  <si>
    <t>0300</t>
  </si>
  <si>
    <t>0309</t>
  </si>
  <si>
    <t>ОБЩЕГОСУДАРСТВЕННЫЕ ВОПРОСЫ</t>
  </si>
  <si>
    <t>НАЦИОНАЛЬНАЯ ОБОРОНА</t>
  </si>
  <si>
    <t>НАЦИОНАЛЬНАЯ ЭКОНОМИКА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</si>
  <si>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</si>
  <si>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</si>
  <si>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</si>
  <si>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</si>
  <si>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МЕЖБЮДЖЕТНЫЕ ТРАНСФЕРТЫ ОБЩЕГО ХАРАКТЕРА БЮДЖЕТАМ СУБЪЕКТОВ РОССИЙСКОЙ ФЕДЕРАЦИИ И МУНИЦИПАЛЬНЫХ ОБРАЗОВАНИЙ</t>
  </si>
  <si>
    <t>ПРОЧИЕ МЕЖБЮДЖЕТНЫЕ ТРАНСФЕРТЫ ОБЩЕГО ХАРАКТЕРА БЮДЖЕТАМ СУБЪЕКТОВ РОССИЙСКОЙ ФЕДЕРАЦИИ И МУНИЦИПАЛЬНЫХ ОБРАЗОВАНИЙ</t>
  </si>
  <si>
    <t xml:space="preserve">Прочие межбюджетные трансферты общего характера бюджетам субъектов РФ и муниципальных образований </t>
  </si>
  <si>
    <t>Судебная система</t>
  </si>
  <si>
    <t>0105</t>
  </si>
  <si>
    <t>ЖИЛИЩНО-КОММУНАЛЬНОЕ ХОЗЯЙСТВО</t>
  </si>
  <si>
    <t>Дополнительное образование детей</t>
  </si>
  <si>
    <t>0703</t>
  </si>
  <si>
    <t>Массовый спорт</t>
  </si>
  <si>
    <t>Условно утвержденные расходы</t>
  </si>
  <si>
    <t>Обеспечение проведения выборов и референдумов</t>
  </si>
  <si>
    <t>Наименование</t>
  </si>
  <si>
    <t>0600</t>
  </si>
  <si>
    <t>0605</t>
  </si>
  <si>
    <t>Другие вопросы в области охраны окружающей среды</t>
  </si>
  <si>
    <t>ОХРАНА ОКРУЖАЮЩЕЙ СРЕДЫ</t>
  </si>
  <si>
    <t xml:space="preserve">                                                                                                                    Приложение 8</t>
  </si>
  <si>
    <t xml:space="preserve">                                                                                             Совета народных депутатов </t>
  </si>
  <si>
    <t xml:space="preserve">                                                                                 к решению Троснянского районного</t>
  </si>
  <si>
    <t>Сумма (тыс.руб.)</t>
  </si>
  <si>
    <t>УСЛОВНО УТВЕРЖДЕНЫЕ РАСХОДЫ</t>
  </si>
  <si>
    <t>9900</t>
  </si>
  <si>
    <t>Сельское хозяйство и рыболовство</t>
  </si>
  <si>
    <t>0405</t>
  </si>
  <si>
    <t xml:space="preserve">                                                          "О бюджете муниципального Троснянского района </t>
  </si>
  <si>
    <t>Орловской области</t>
  </si>
  <si>
    <t>Водное хозяйство</t>
  </si>
  <si>
    <t>0406</t>
  </si>
  <si>
    <t>Другие вопросы в области жилищно-коммунального хозяйства</t>
  </si>
  <si>
    <t>0505</t>
  </si>
  <si>
    <t>2026 год</t>
  </si>
  <si>
    <t>2027 год</t>
  </si>
  <si>
    <t xml:space="preserve">                                                         на 2025 год и на плановый период 2026-2027 годов"</t>
  </si>
  <si>
    <t xml:space="preserve">Распределение расходов бюджета Троснянского муниципального района на 2025 год и плановый период 2025 и 2027 годов по разделам и подразделам функциональной классификации расходов </t>
  </si>
  <si>
    <t>2025 год</t>
  </si>
  <si>
    <t xml:space="preserve">Сумма </t>
  </si>
  <si>
    <t>Поправка</t>
  </si>
  <si>
    <t>Сумма с поправками</t>
  </si>
  <si>
    <t xml:space="preserve">                                                                                        от "_____" декабря 2024 года № ___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</si>
</sst>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3">
    <font>
      <sz val="10"/>
      <name val="Arial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FFFFCC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3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70">
    <xf numFmtId="0" fontId="0" fillId="0" borderId="0" xfId="0"/>
    <xf numFmtId="0" fontId="3" fillId="0" borderId="0" xfId="0" applyFont="1"/>
    <xf numFmtId="0" fontId="2" fillId="0" borderId="0" xfId="0" applyFont="1"/>
    <xf numFmtId="0" fontId="3" fillId="0" borderId="0" xfId="0" applyNumberFormat="1" applyFont="1" applyBorder="1" applyAlignment="1"/>
    <xf numFmtId="165" fontId="3" fillId="0" borderId="1" xfId="0" applyNumberFormat="1" applyFont="1" applyBorder="1"/>
    <xf numFmtId="0" fontId="3" fillId="0" borderId="1" xfId="0" applyFont="1" applyBorder="1"/>
    <xf numFmtId="0" fontId="4" fillId="0" borderId="0" xfId="0" applyFont="1"/>
    <xf numFmtId="0" fontId="2" fillId="0" borderId="0" xfId="0" applyFont="1" applyAlignment="1"/>
    <xf numFmtId="0" fontId="0" fillId="0" borderId="0" xfId="0" applyAlignment="1"/>
    <xf numFmtId="0" fontId="5" fillId="0" borderId="1" xfId="1" applyFont="1" applyFill="1" applyBorder="1" applyAlignment="1" applyProtection="1">
      <alignment horizontal="center" vertical="center" wrapText="1"/>
      <protection hidden="1"/>
    </xf>
    <xf numFmtId="165" fontId="5" fillId="0" borderId="1" xfId="0" applyNumberFormat="1" applyFont="1" applyBorder="1" applyAlignment="1">
      <alignment horizontal="right" wrapText="1"/>
    </xf>
    <xf numFmtId="0" fontId="5" fillId="0" borderId="1" xfId="1" applyFont="1" applyFill="1" applyBorder="1" applyAlignment="1" applyProtection="1">
      <alignment wrapText="1"/>
      <protection hidden="1"/>
    </xf>
    <xf numFmtId="2" fontId="5" fillId="0" borderId="1" xfId="0" applyNumberFormat="1" applyFont="1" applyBorder="1" applyAlignment="1">
      <alignment horizontal="right" wrapText="1"/>
    </xf>
    <xf numFmtId="0" fontId="6" fillId="0" borderId="1" xfId="1" applyFont="1" applyFill="1" applyBorder="1" applyAlignment="1" applyProtection="1">
      <alignment horizontal="justify" wrapText="1"/>
      <protection hidden="1"/>
    </xf>
    <xf numFmtId="165" fontId="6" fillId="0" borderId="1" xfId="0" applyNumberFormat="1" applyFont="1" applyBorder="1" applyAlignment="1">
      <alignment horizontal="right" wrapText="1"/>
    </xf>
    <xf numFmtId="165" fontId="6" fillId="0" borderId="1" xfId="0" applyNumberFormat="1" applyFont="1" applyBorder="1" applyAlignment="1"/>
    <xf numFmtId="49" fontId="6" fillId="2" borderId="1" xfId="0" applyNumberFormat="1" applyFont="1" applyFill="1" applyBorder="1" applyAlignment="1">
      <alignment horizontal="center" wrapText="1"/>
    </xf>
    <xf numFmtId="0" fontId="6" fillId="0" borderId="1" xfId="0" applyFont="1" applyBorder="1" applyAlignment="1"/>
    <xf numFmtId="165" fontId="6" fillId="0" borderId="1" xfId="0" applyNumberFormat="1" applyFont="1" applyBorder="1"/>
    <xf numFmtId="0" fontId="5" fillId="0" borderId="1" xfId="0" applyFont="1" applyBorder="1" applyAlignment="1">
      <alignment horizontal="right" wrapText="1"/>
    </xf>
    <xf numFmtId="0" fontId="6" fillId="0" borderId="1" xfId="1" applyFont="1" applyFill="1" applyBorder="1" applyAlignment="1" applyProtection="1">
      <alignment wrapText="1"/>
      <protection hidden="1"/>
    </xf>
    <xf numFmtId="0" fontId="6" fillId="0" borderId="1" xfId="0" applyFont="1" applyBorder="1"/>
    <xf numFmtId="49" fontId="5" fillId="0" borderId="1" xfId="1" applyNumberFormat="1" applyFont="1" applyFill="1" applyBorder="1" applyAlignment="1" applyProtection="1">
      <alignment horizontal="center" wrapText="1"/>
      <protection hidden="1"/>
    </xf>
    <xf numFmtId="2" fontId="6" fillId="0" borderId="1" xfId="0" applyNumberFormat="1" applyFont="1" applyBorder="1"/>
    <xf numFmtId="165" fontId="5" fillId="0" borderId="1" xfId="0" applyNumberFormat="1" applyFont="1" applyBorder="1" applyAlignment="1">
      <alignment horizontal="right" vertical="top" wrapText="1"/>
    </xf>
    <xf numFmtId="165" fontId="6" fillId="2" borderId="1" xfId="0" applyNumberFormat="1" applyFont="1" applyFill="1" applyBorder="1" applyAlignment="1">
      <alignment horizontal="right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/>
    </xf>
    <xf numFmtId="165" fontId="6" fillId="0" borderId="1" xfId="0" applyNumberFormat="1" applyFont="1" applyBorder="1" applyAlignment="1">
      <alignment horizontal="right"/>
    </xf>
    <xf numFmtId="2" fontId="6" fillId="3" borderId="1" xfId="0" applyNumberFormat="1" applyFont="1" applyFill="1" applyBorder="1" applyAlignment="1">
      <alignment horizontal="right" wrapText="1"/>
    </xf>
    <xf numFmtId="0" fontId="7" fillId="0" borderId="1" xfId="0" applyFont="1" applyBorder="1"/>
    <xf numFmtId="0" fontId="6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wrapText="1"/>
    </xf>
    <xf numFmtId="0" fontId="10" fillId="0" borderId="0" xfId="0" applyFont="1"/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/>
    </xf>
    <xf numFmtId="49" fontId="6" fillId="0" borderId="1" xfId="1" applyNumberFormat="1" applyFont="1" applyFill="1" applyBorder="1" applyAlignment="1" applyProtection="1">
      <alignment horizontal="center" wrapText="1"/>
      <protection hidden="1"/>
    </xf>
    <xf numFmtId="49" fontId="6" fillId="0" borderId="1" xfId="0" applyNumberFormat="1" applyFont="1" applyBorder="1" applyAlignment="1">
      <alignment horizontal="center"/>
    </xf>
    <xf numFmtId="0" fontId="6" fillId="2" borderId="1" xfId="0" applyFont="1" applyFill="1" applyBorder="1" applyAlignment="1">
      <alignment horizontal="justify" vertical="top" wrapText="1"/>
    </xf>
    <xf numFmtId="0" fontId="8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49" fontId="3" fillId="0" borderId="1" xfId="0" applyNumberFormat="1" applyFont="1" applyBorder="1" applyAlignment="1">
      <alignment horizontal="left" wrapText="1"/>
    </xf>
    <xf numFmtId="165" fontId="6" fillId="3" borderId="1" xfId="0" applyNumberFormat="1" applyFont="1" applyFill="1" applyBorder="1" applyAlignment="1">
      <alignment horizontal="right" wrapText="1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wrapText="1"/>
    </xf>
    <xf numFmtId="0" fontId="3" fillId="0" borderId="0" xfId="0" applyFont="1" applyAlignment="1">
      <alignment horizontal="center"/>
    </xf>
    <xf numFmtId="165" fontId="3" fillId="0" borderId="1" xfId="0" applyNumberFormat="1" applyFont="1" applyBorder="1" applyAlignment="1">
      <alignment horizontal="right"/>
    </xf>
    <xf numFmtId="165" fontId="6" fillId="4" borderId="1" xfId="0" applyNumberFormat="1" applyFont="1" applyFill="1" applyBorder="1" applyAlignment="1">
      <alignment horizontal="right"/>
    </xf>
    <xf numFmtId="0" fontId="2" fillId="0" borderId="0" xfId="0" applyFont="1" applyAlignment="1">
      <alignment horizontal="center" wrapText="1"/>
    </xf>
    <xf numFmtId="165" fontId="0" fillId="0" borderId="0" xfId="0" applyNumberFormat="1"/>
    <xf numFmtId="0" fontId="11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1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3" fillId="0" borderId="4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164" fontId="3" fillId="0" borderId="0" xfId="0" applyNumberFormat="1" applyFont="1" applyFill="1" applyAlignment="1">
      <alignment horizontal="right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3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center"/>
    </xf>
    <xf numFmtId="164" fontId="3" fillId="0" borderId="0" xfId="0" applyNumberFormat="1" applyFont="1" applyFill="1" applyAlignment="1">
      <alignment horizontal="right" vertical="top"/>
    </xf>
    <xf numFmtId="0" fontId="0" fillId="0" borderId="0" xfId="0" applyAlignment="1">
      <alignment horizontal="center"/>
    </xf>
  </cellXfs>
  <cellStyles count="23">
    <cellStyle name="Normal_для Игоря копия с внесенными уведомлениями напрямую без экономической классификации" xfId="1"/>
    <cellStyle name="Обычный" xfId="0" builtinId="0"/>
    <cellStyle name="Обычный 11" xfId="10"/>
    <cellStyle name="Обычный 12" xfId="11"/>
    <cellStyle name="Обычный 13" xfId="12"/>
    <cellStyle name="Обычный 14" xfId="13"/>
    <cellStyle name="Обычный 15" xfId="14"/>
    <cellStyle name="Обычный 16" xfId="15"/>
    <cellStyle name="Обычный 17" xfId="16"/>
    <cellStyle name="Обычный 18" xfId="17"/>
    <cellStyle name="Обычный 19" xfId="18"/>
    <cellStyle name="Обычный 2" xfId="2"/>
    <cellStyle name="Обычный 20" xfId="19"/>
    <cellStyle name="Обычный 21" xfId="20"/>
    <cellStyle name="Обычный 22" xfId="21"/>
    <cellStyle name="Обычный 23" xfId="22"/>
    <cellStyle name="Обычный 3" xfId="3"/>
    <cellStyle name="Обычный 4" xfId="4"/>
    <cellStyle name="Обычный 5" xfId="5"/>
    <cellStyle name="Обычный 6" xfId="6"/>
    <cellStyle name="Обычный 7" xfId="7"/>
    <cellStyle name="Обычный 8" xfId="8"/>
    <cellStyle name="Обычный 9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1\&#1084;&#1086;&#1080;%20&#1076;&#1086;&#1082;&#1091;&#1084;&#1077;&#1085;&#1090;&#1099;\2025%20&#1075;&#1086;&#1076;%20&#1055;&#1054;&#1055;&#1056;&#1040;&#1042;&#1050;&#1048;\&#1055;&#1088;&#1080;&#1083;&#1086;&#1078;&#1077;&#1085;&#1080;&#1077;%204%20&#1056;&#1055;&#1062;&#1042;%202025-2027%20&#1075;&#1075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1\&#1084;&#1086;&#1080;%20&#1076;&#1086;&#1082;&#1091;&#1084;&#1077;&#1085;&#1090;&#1099;\2025%20&#1075;&#1086;&#1076;%20&#1055;&#1054;&#1055;&#1056;&#1040;&#1042;&#1050;&#1048;\&#1087;&#1086;&#1087;&#1088;&#1072;&#1074;&#1082;&#1080;%20&#1084;&#1072;&#1088;&#1090;%202025\&#1055;&#1088;&#1080;&#1083;&#1086;&#1078;&#1077;&#1085;&#1080;&#1077;%204%20&#1056;&#1055;&#1062;&#1042;%202025-2027%20&#1075;&#1075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1\&#1084;&#1086;&#1080;%20&#1076;&#1086;&#1082;&#1091;&#1084;&#1077;&#1085;&#1090;&#1099;\2025%20&#1075;&#1086;&#1076;%20&#1055;&#1054;&#1055;&#1056;&#1040;&#1042;&#1050;&#1048;\&#1060;&#1091;&#1085;&#1082;&#1094;&#1080;&#1086;&#1085;&#1072;&#1083;&#1100;&#1085;&#1072;&#1103;%202025-2027%20&#1075;&#1075;%20(2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оправки февраль"/>
    </sheetNames>
    <sheetDataSet>
      <sheetData sheetId="0">
        <row r="25">
          <cell r="H25">
            <v>0</v>
          </cell>
        </row>
        <row r="41">
          <cell r="H41">
            <v>56.399999999999977</v>
          </cell>
        </row>
        <row r="51">
          <cell r="H51">
            <v>0</v>
          </cell>
        </row>
        <row r="61">
          <cell r="H61">
            <v>0</v>
          </cell>
        </row>
        <row r="91">
          <cell r="H91">
            <v>-239.3</v>
          </cell>
        </row>
        <row r="97">
          <cell r="H97">
            <v>1005.7</v>
          </cell>
        </row>
        <row r="288">
          <cell r="H288">
            <v>0</v>
          </cell>
        </row>
        <row r="303">
          <cell r="H303">
            <v>0</v>
          </cell>
        </row>
        <row r="344">
          <cell r="H344">
            <v>0</v>
          </cell>
        </row>
        <row r="350">
          <cell r="H350">
            <v>0</v>
          </cell>
        </row>
        <row r="358">
          <cell r="H358">
            <v>0</v>
          </cell>
        </row>
        <row r="364">
          <cell r="H364">
            <v>100</v>
          </cell>
        </row>
        <row r="445">
          <cell r="H445">
            <v>0</v>
          </cell>
        </row>
        <row r="466">
          <cell r="H466">
            <v>0</v>
          </cell>
        </row>
        <row r="472">
          <cell r="H472">
            <v>0</v>
          </cell>
        </row>
        <row r="500">
          <cell r="H500">
            <v>0</v>
          </cell>
        </row>
        <row r="546">
          <cell r="H546">
            <v>0</v>
          </cell>
        </row>
        <row r="573">
          <cell r="H573">
            <v>766.3</v>
          </cell>
        </row>
        <row r="628">
          <cell r="H628">
            <v>121.49999999999977</v>
          </cell>
        </row>
        <row r="833">
          <cell r="H833">
            <v>0</v>
          </cell>
        </row>
        <row r="915">
          <cell r="H915">
            <v>0</v>
          </cell>
        </row>
        <row r="977">
          <cell r="H977">
            <v>0</v>
          </cell>
        </row>
        <row r="1023">
          <cell r="H1023">
            <v>600</v>
          </cell>
        </row>
        <row r="1134">
          <cell r="H1134">
            <v>0</v>
          </cell>
        </row>
        <row r="1148">
          <cell r="H1148">
            <v>0</v>
          </cell>
        </row>
        <row r="1156">
          <cell r="H1156">
            <v>0</v>
          </cell>
        </row>
        <row r="1196">
          <cell r="H1196">
            <v>818.4</v>
          </cell>
        </row>
        <row r="1248">
          <cell r="H1248">
            <v>459.6</v>
          </cell>
        </row>
        <row r="1271">
          <cell r="H1271">
            <v>0</v>
          </cell>
        </row>
        <row r="1328">
          <cell r="H1328">
            <v>0</v>
          </cell>
        </row>
        <row r="1348">
          <cell r="H1348">
            <v>0</v>
          </cell>
        </row>
        <row r="1371">
          <cell r="H1371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оправки март"/>
      <sheetName val="Поправки февраль"/>
    </sheetNames>
    <sheetDataSet>
      <sheetData sheetId="0">
        <row r="41">
          <cell r="H41">
            <v>37</v>
          </cell>
        </row>
        <row r="97">
          <cell r="H97">
            <v>1774.7</v>
          </cell>
        </row>
        <row r="345">
          <cell r="H345">
            <v>0</v>
          </cell>
        </row>
        <row r="350">
          <cell r="H350">
            <v>-54</v>
          </cell>
        </row>
        <row r="358">
          <cell r="H358">
            <v>210.3</v>
          </cell>
        </row>
        <row r="364">
          <cell r="H364">
            <v>900.00000000000023</v>
          </cell>
        </row>
        <row r="445">
          <cell r="H445">
            <v>280</v>
          </cell>
        </row>
        <row r="546">
          <cell r="H546">
            <v>20813.099999999999</v>
          </cell>
        </row>
        <row r="573">
          <cell r="H573">
            <v>195.3</v>
          </cell>
        </row>
        <row r="628">
          <cell r="H628">
            <v>421.7</v>
          </cell>
        </row>
        <row r="1023">
          <cell r="H1023">
            <v>100</v>
          </cell>
        </row>
        <row r="1248">
          <cell r="H1248">
            <v>220.5</v>
          </cell>
        </row>
        <row r="1348">
          <cell r="H1348">
            <v>0</v>
          </cell>
        </row>
        <row r="1361">
          <cell r="H1361">
            <v>320.10000000000002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Бюджет 2025 1 чтение"/>
    </sheetNames>
    <sheetDataSet>
      <sheetData sheetId="0" refreshError="1">
        <row r="60">
          <cell r="G60">
            <v>3</v>
          </cell>
          <cell r="I60">
            <v>1.5</v>
          </cell>
        </row>
        <row r="61">
          <cell r="H61">
            <v>4368.5</v>
          </cell>
          <cell r="I61">
            <v>4368.5</v>
          </cell>
        </row>
        <row r="97">
          <cell r="G97">
            <v>11038.43</v>
          </cell>
          <cell r="H97">
            <v>9392.130000000001</v>
          </cell>
          <cell r="I97">
            <v>8846.43</v>
          </cell>
        </row>
        <row r="282">
          <cell r="I282">
            <v>1704.3</v>
          </cell>
        </row>
        <row r="284">
          <cell r="G284">
            <v>1507.4</v>
          </cell>
          <cell r="H284">
            <v>1646.2</v>
          </cell>
        </row>
        <row r="296">
          <cell r="G296">
            <v>2580.1999999999998</v>
          </cell>
          <cell r="H296">
            <v>2302.5</v>
          </cell>
          <cell r="I296">
            <v>2130</v>
          </cell>
        </row>
        <row r="345">
          <cell r="G345">
            <v>356.3</v>
          </cell>
          <cell r="H345">
            <v>356.3</v>
          </cell>
          <cell r="I345">
            <v>356.3</v>
          </cell>
        </row>
        <row r="346">
          <cell r="G346">
            <v>79</v>
          </cell>
        </row>
        <row r="354">
          <cell r="G354">
            <v>3250</v>
          </cell>
        </row>
        <row r="360">
          <cell r="G360">
            <v>26542.699999999997</v>
          </cell>
          <cell r="H360">
            <v>25626</v>
          </cell>
          <cell r="I360">
            <v>30806</v>
          </cell>
        </row>
        <row r="458">
          <cell r="G458">
            <v>446.7</v>
          </cell>
        </row>
        <row r="464">
          <cell r="G464">
            <v>90</v>
          </cell>
        </row>
        <row r="492">
          <cell r="G492">
            <v>1593.6</v>
          </cell>
          <cell r="H492">
            <v>1229.5</v>
          </cell>
          <cell r="I492">
            <v>1529.4</v>
          </cell>
        </row>
        <row r="565">
          <cell r="G565">
            <v>16880.7</v>
          </cell>
        </row>
        <row r="566">
          <cell r="H566">
            <v>16821.900000000001</v>
          </cell>
          <cell r="I566">
            <v>16580.900000000001</v>
          </cell>
        </row>
        <row r="620">
          <cell r="G620">
            <v>173512.79999999996</v>
          </cell>
          <cell r="H620">
            <v>164711.79999999999</v>
          </cell>
          <cell r="I620">
            <v>164805.79999999999</v>
          </cell>
        </row>
        <row r="812">
          <cell r="G812">
            <v>13295.7</v>
          </cell>
          <cell r="H812">
            <v>11871</v>
          </cell>
          <cell r="I812">
            <v>11618.7</v>
          </cell>
        </row>
        <row r="895">
          <cell r="G895">
            <v>0</v>
          </cell>
          <cell r="H895">
            <v>0</v>
          </cell>
          <cell r="I895">
            <v>0</v>
          </cell>
        </row>
        <row r="912">
          <cell r="G912">
            <v>96</v>
          </cell>
        </row>
        <row r="936">
          <cell r="G936">
            <v>71.400000000000006</v>
          </cell>
          <cell r="H936">
            <v>72.099999999999994</v>
          </cell>
          <cell r="I936">
            <v>73.7</v>
          </cell>
        </row>
        <row r="956">
          <cell r="G956">
            <v>7510</v>
          </cell>
          <cell r="H956">
            <v>7250.5</v>
          </cell>
          <cell r="I956">
            <v>6718.1</v>
          </cell>
        </row>
        <row r="1002">
          <cell r="G1002">
            <v>7877.5</v>
          </cell>
          <cell r="H1002">
            <v>7392.3</v>
          </cell>
          <cell r="I1002">
            <v>6375.8</v>
          </cell>
        </row>
        <row r="1113">
          <cell r="G1113">
            <v>1050</v>
          </cell>
        </row>
        <row r="1122">
          <cell r="H1122">
            <v>1150</v>
          </cell>
        </row>
        <row r="1127">
          <cell r="G1127">
            <v>1490.1</v>
          </cell>
        </row>
        <row r="1135">
          <cell r="G1135">
            <v>131.5</v>
          </cell>
        </row>
        <row r="1175">
          <cell r="G1175">
            <v>7223.2000000000007</v>
          </cell>
        </row>
        <row r="1176">
          <cell r="H1176">
            <v>9165.2999999999993</v>
          </cell>
          <cell r="I1176">
            <v>8904.7000000000007</v>
          </cell>
        </row>
        <row r="1227">
          <cell r="G1227">
            <v>1184.5</v>
          </cell>
          <cell r="H1227">
            <v>1184.5</v>
          </cell>
        </row>
        <row r="1232">
          <cell r="I1232">
            <v>1184.5</v>
          </cell>
        </row>
        <row r="1299">
          <cell r="I1299">
            <v>0</v>
          </cell>
        </row>
        <row r="1329">
          <cell r="G1329">
            <v>4520.2</v>
          </cell>
        </row>
        <row r="1353">
          <cell r="H1353">
            <v>4205.1000000000004</v>
          </cell>
          <cell r="I1353">
            <v>9000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8"/>
  <sheetViews>
    <sheetView tabSelected="1" topLeftCell="A19" zoomScaleNormal="100" zoomScaleSheetLayoutView="100" workbookViewId="0">
      <selection activeCell="F45" sqref="F45"/>
    </sheetView>
  </sheetViews>
  <sheetFormatPr defaultRowHeight="12.75"/>
  <cols>
    <col min="1" max="1" width="1.28515625" customWidth="1"/>
    <col min="2" max="2" width="31.7109375" customWidth="1"/>
    <col min="3" max="3" width="5.28515625" customWidth="1"/>
    <col min="4" max="4" width="5.42578125" customWidth="1"/>
    <col min="5" max="5" width="9.7109375" customWidth="1"/>
    <col min="6" max="6" width="11.5703125" customWidth="1"/>
    <col min="7" max="7" width="9.5703125" customWidth="1"/>
    <col min="8" max="8" width="9.7109375" customWidth="1"/>
    <col min="9" max="9" width="8.85546875" customWidth="1"/>
  </cols>
  <sheetData>
    <row r="1" spans="1:9" hidden="1"/>
    <row r="2" spans="1:9" hidden="1">
      <c r="B2" s="69"/>
      <c r="C2" s="69"/>
      <c r="D2" s="69"/>
      <c r="E2" s="69"/>
      <c r="F2" s="69"/>
      <c r="G2" s="69"/>
      <c r="H2" s="69"/>
      <c r="I2" s="69"/>
    </row>
    <row r="3" spans="1:9" hidden="1">
      <c r="B3" s="69"/>
      <c r="C3" s="69"/>
      <c r="D3" s="69"/>
      <c r="E3" s="69"/>
      <c r="F3" s="69"/>
      <c r="G3" s="69"/>
      <c r="H3" s="69"/>
      <c r="I3" s="69"/>
    </row>
    <row r="4" spans="1:9" hidden="1">
      <c r="B4" s="69"/>
      <c r="C4" s="69"/>
      <c r="D4" s="69"/>
      <c r="E4" s="69"/>
      <c r="F4" s="69"/>
      <c r="G4" s="69"/>
      <c r="H4" s="69"/>
      <c r="I4" s="69"/>
    </row>
    <row r="5" spans="1:9" hidden="1">
      <c r="B5" s="69"/>
      <c r="C5" s="69"/>
      <c r="D5" s="69"/>
      <c r="E5" s="69"/>
      <c r="F5" s="69"/>
      <c r="G5" s="69"/>
      <c r="H5" s="69"/>
      <c r="I5" s="69"/>
    </row>
    <row r="6" spans="1:9" hidden="1">
      <c r="B6" s="69"/>
      <c r="C6" s="69"/>
      <c r="D6" s="69"/>
      <c r="E6" s="69"/>
      <c r="F6" s="69"/>
      <c r="G6" s="69"/>
      <c r="H6" s="69"/>
      <c r="I6" s="69"/>
    </row>
    <row r="7" spans="1:9" hidden="1"/>
    <row r="8" spans="1:9" hidden="1"/>
    <row r="9" spans="1:9" hidden="1"/>
    <row r="11" spans="1:9">
      <c r="A11" s="1"/>
      <c r="B11" s="68" t="s">
        <v>93</v>
      </c>
      <c r="C11" s="68"/>
      <c r="D11" s="68"/>
      <c r="E11" s="68"/>
      <c r="F11" s="68"/>
      <c r="G11" s="68"/>
      <c r="H11" s="68"/>
      <c r="I11" s="68"/>
    </row>
    <row r="12" spans="1:9">
      <c r="A12" s="1"/>
      <c r="B12" s="63" t="s">
        <v>95</v>
      </c>
      <c r="C12" s="63"/>
      <c r="D12" s="63"/>
      <c r="E12" s="63"/>
      <c r="F12" s="63"/>
      <c r="G12" s="63"/>
      <c r="H12" s="63"/>
      <c r="I12" s="63"/>
    </row>
    <row r="13" spans="1:9">
      <c r="A13" s="1"/>
      <c r="B13" s="63" t="s">
        <v>94</v>
      </c>
      <c r="C13" s="63"/>
      <c r="D13" s="63"/>
      <c r="E13" s="63"/>
      <c r="F13" s="63"/>
      <c r="G13" s="63"/>
      <c r="H13" s="63"/>
      <c r="I13" s="63"/>
    </row>
    <row r="14" spans="1:9">
      <c r="A14" s="1"/>
      <c r="B14" s="64" t="s">
        <v>115</v>
      </c>
      <c r="C14" s="64"/>
      <c r="D14" s="64"/>
      <c r="E14" s="64"/>
      <c r="F14" s="64"/>
      <c r="G14" s="64"/>
      <c r="H14" s="64"/>
      <c r="I14" s="64"/>
    </row>
    <row r="15" spans="1:9">
      <c r="A15" s="1"/>
      <c r="B15" s="64" t="s">
        <v>101</v>
      </c>
      <c r="C15" s="64"/>
      <c r="D15" s="64"/>
      <c r="E15" s="64"/>
      <c r="F15" s="64"/>
      <c r="G15" s="64"/>
      <c r="H15" s="64"/>
      <c r="I15" s="64"/>
    </row>
    <row r="16" spans="1:9">
      <c r="A16" s="1"/>
      <c r="B16" s="64" t="s">
        <v>102</v>
      </c>
      <c r="C16" s="64"/>
      <c r="D16" s="64"/>
      <c r="E16" s="64"/>
      <c r="F16" s="64"/>
      <c r="G16" s="64"/>
      <c r="H16" s="64"/>
      <c r="I16" s="64"/>
    </row>
    <row r="17" spans="1:9">
      <c r="A17" s="1"/>
      <c r="B17" s="64" t="s">
        <v>109</v>
      </c>
      <c r="C17" s="64"/>
      <c r="D17" s="64"/>
      <c r="E17" s="64"/>
      <c r="F17" s="64"/>
      <c r="G17" s="64"/>
      <c r="H17" s="64"/>
      <c r="I17" s="64"/>
    </row>
    <row r="18" spans="1:9">
      <c r="A18" s="1"/>
      <c r="B18" s="1"/>
      <c r="C18" s="45"/>
      <c r="D18" s="45"/>
      <c r="E18" s="45"/>
      <c r="F18" s="45"/>
      <c r="G18" s="45"/>
      <c r="H18" s="45"/>
    </row>
    <row r="19" spans="1:9" ht="36.75" customHeight="1">
      <c r="A19" s="1"/>
      <c r="B19" s="65" t="s">
        <v>110</v>
      </c>
      <c r="C19" s="65"/>
      <c r="D19" s="65"/>
      <c r="E19" s="65"/>
      <c r="F19" s="65"/>
      <c r="G19" s="65"/>
      <c r="H19" s="65"/>
      <c r="I19" s="65"/>
    </row>
    <row r="20" spans="1:9" hidden="1">
      <c r="A20" s="1"/>
      <c r="B20" s="53"/>
      <c r="C20" s="53"/>
      <c r="D20" s="53"/>
      <c r="E20" s="53"/>
      <c r="F20" s="53"/>
      <c r="G20" s="53"/>
      <c r="H20" s="53"/>
    </row>
    <row r="21" spans="1:9" hidden="1">
      <c r="A21" s="1"/>
      <c r="B21" s="3"/>
      <c r="C21" s="3"/>
      <c r="D21" s="3"/>
      <c r="E21" s="3"/>
      <c r="F21" s="3"/>
      <c r="G21" s="3"/>
      <c r="H21" s="3"/>
    </row>
    <row r="22" spans="1:9">
      <c r="A22" s="1"/>
      <c r="B22" s="3"/>
      <c r="C22" s="3"/>
      <c r="D22" s="3"/>
      <c r="E22" s="3"/>
      <c r="F22" s="3"/>
      <c r="G22" s="3"/>
      <c r="H22" s="3"/>
    </row>
    <row r="23" spans="1:9" hidden="1">
      <c r="A23" s="1"/>
      <c r="B23" s="66"/>
      <c r="C23" s="66"/>
      <c r="D23" s="66"/>
      <c r="E23" s="66"/>
      <c r="F23" s="66"/>
      <c r="G23" s="66"/>
      <c r="H23" s="66"/>
    </row>
    <row r="24" spans="1:9" hidden="1">
      <c r="A24" s="1"/>
      <c r="B24" s="67"/>
      <c r="C24" s="67"/>
      <c r="D24" s="67"/>
      <c r="E24" s="67"/>
      <c r="F24" s="67"/>
      <c r="G24" s="67"/>
      <c r="H24" s="67"/>
    </row>
    <row r="25" spans="1:9" hidden="1">
      <c r="A25" s="1"/>
      <c r="B25" s="55"/>
      <c r="C25" s="55"/>
      <c r="D25" s="55"/>
      <c r="E25" s="55"/>
      <c r="F25" s="55"/>
      <c r="G25" s="55"/>
      <c r="H25" s="55"/>
    </row>
    <row r="26" spans="1:9" hidden="1">
      <c r="A26" s="1"/>
      <c r="B26" s="55"/>
      <c r="C26" s="55"/>
      <c r="D26" s="55"/>
      <c r="E26" s="55"/>
      <c r="F26" s="55"/>
      <c r="G26" s="55"/>
      <c r="H26" s="55"/>
    </row>
    <row r="27" spans="1:9" hidden="1">
      <c r="A27" s="1"/>
      <c r="B27" s="55"/>
      <c r="C27" s="55"/>
      <c r="D27" s="55"/>
      <c r="E27" s="55"/>
      <c r="F27" s="55"/>
      <c r="G27" s="55"/>
      <c r="H27" s="55"/>
    </row>
    <row r="28" spans="1:9" hidden="1">
      <c r="A28" s="1"/>
      <c r="B28" s="55"/>
      <c r="C28" s="55"/>
      <c r="D28" s="55"/>
      <c r="E28" s="55"/>
      <c r="F28" s="55"/>
      <c r="G28" s="55"/>
      <c r="H28" s="55"/>
    </row>
    <row r="29" spans="1:9" hidden="1">
      <c r="A29" s="1"/>
      <c r="B29" s="55"/>
      <c r="C29" s="55"/>
      <c r="D29" s="55"/>
      <c r="E29" s="55"/>
      <c r="F29" s="55"/>
      <c r="G29" s="55"/>
      <c r="H29" s="55"/>
    </row>
    <row r="30" spans="1:9" hidden="1">
      <c r="A30" s="1"/>
      <c r="B30" s="56"/>
      <c r="C30" s="56"/>
      <c r="D30" s="56"/>
      <c r="E30" s="56"/>
      <c r="F30" s="56"/>
      <c r="G30" s="56"/>
      <c r="H30" s="56"/>
    </row>
    <row r="31" spans="1:9" hidden="1">
      <c r="A31" s="1"/>
      <c r="B31" s="57"/>
      <c r="C31" s="57"/>
      <c r="D31" s="57"/>
      <c r="E31" s="58"/>
      <c r="F31" s="58"/>
      <c r="G31" s="58"/>
      <c r="H31" s="58"/>
    </row>
    <row r="32" spans="1:9" ht="12.75" customHeight="1">
      <c r="A32" s="1"/>
      <c r="B32" s="59" t="s">
        <v>88</v>
      </c>
      <c r="C32" s="59" t="s">
        <v>0</v>
      </c>
      <c r="D32" s="60" t="s">
        <v>1</v>
      </c>
      <c r="E32" s="59" t="s">
        <v>96</v>
      </c>
      <c r="F32" s="59"/>
      <c r="G32" s="59"/>
      <c r="H32" s="59"/>
      <c r="I32" s="59"/>
    </row>
    <row r="33" spans="1:9" ht="3.75" customHeight="1">
      <c r="A33" s="1"/>
      <c r="B33" s="59"/>
      <c r="C33" s="59"/>
      <c r="D33" s="61"/>
      <c r="E33" s="59"/>
      <c r="F33" s="59"/>
      <c r="G33" s="59"/>
      <c r="H33" s="59"/>
      <c r="I33" s="59"/>
    </row>
    <row r="34" spans="1:9" ht="16.5" customHeight="1">
      <c r="A34" s="1"/>
      <c r="B34" s="59"/>
      <c r="C34" s="59"/>
      <c r="D34" s="61"/>
      <c r="E34" s="59" t="s">
        <v>111</v>
      </c>
      <c r="F34" s="59"/>
      <c r="G34" s="59"/>
      <c r="H34" s="59" t="s">
        <v>107</v>
      </c>
      <c r="I34" s="54" t="s">
        <v>108</v>
      </c>
    </row>
    <row r="35" spans="1:9" ht="30" customHeight="1">
      <c r="A35" s="1"/>
      <c r="B35" s="59"/>
      <c r="C35" s="59"/>
      <c r="D35" s="62"/>
      <c r="E35" s="52" t="s">
        <v>112</v>
      </c>
      <c r="F35" s="52" t="s">
        <v>113</v>
      </c>
      <c r="G35" s="52" t="s">
        <v>114</v>
      </c>
      <c r="H35" s="59"/>
      <c r="I35" s="54"/>
    </row>
    <row r="36" spans="1:9" ht="14.25" customHeight="1">
      <c r="A36" s="1"/>
      <c r="B36" s="9" t="s">
        <v>51</v>
      </c>
      <c r="C36" s="34"/>
      <c r="D36" s="34"/>
      <c r="E36" s="10">
        <f>E37+E46+E48+E50+E56+E62+E64+E70+E73+E78+E81+E87</f>
        <v>304708.90000000002</v>
      </c>
      <c r="F36" s="10">
        <f>F37+F46+F48+F50+F56+F62+F64+F70+F73+F78+F81+F87</f>
        <v>25218.699999999997</v>
      </c>
      <c r="G36" s="10">
        <f>E36+F36</f>
        <v>329927.60000000003</v>
      </c>
      <c r="H36" s="10">
        <f t="shared" ref="H36:I36" si="0">H37+H46+H48+H50+H56+H62+H64+H70+H73+H78+H81+H87</f>
        <v>291532.43</v>
      </c>
      <c r="I36" s="10">
        <f t="shared" si="0"/>
        <v>298214.93</v>
      </c>
    </row>
    <row r="37" spans="1:9" ht="26.25" customHeight="1">
      <c r="A37" s="2"/>
      <c r="B37" s="11" t="s">
        <v>70</v>
      </c>
      <c r="C37" s="22" t="s">
        <v>25</v>
      </c>
      <c r="D37" s="35" t="s">
        <v>25</v>
      </c>
      <c r="E37" s="10">
        <f>E38+E39+E40+E41+E42+E44+E45</f>
        <v>30298.700000000004</v>
      </c>
      <c r="F37" s="10">
        <f>F38+F39+F40+F41+F42+F44+F45</f>
        <v>1811.7</v>
      </c>
      <c r="G37" s="10">
        <f t="shared" ref="G37:G88" si="1">E37+F37</f>
        <v>32110.400000000005</v>
      </c>
      <c r="H37" s="10">
        <f t="shared" ref="H37:I37" si="2">H38+H39+H40+H41+H42+H45+H44+H43</f>
        <v>27443.13</v>
      </c>
      <c r="I37" s="10">
        <f t="shared" si="2"/>
        <v>26862.43</v>
      </c>
    </row>
    <row r="38" spans="1:9" ht="34.5" customHeight="1">
      <c r="A38" s="2"/>
      <c r="B38" s="13" t="s">
        <v>15</v>
      </c>
      <c r="C38" s="36" t="s">
        <v>25</v>
      </c>
      <c r="D38" s="37" t="s">
        <v>26</v>
      </c>
      <c r="E38" s="14">
        <v>1446</v>
      </c>
      <c r="F38" s="14">
        <f>'[1]Поправки февраль'!$H$25</f>
        <v>0</v>
      </c>
      <c r="G38" s="10">
        <f t="shared" si="1"/>
        <v>1446</v>
      </c>
      <c r="H38" s="14">
        <v>1446</v>
      </c>
      <c r="I38" s="18">
        <v>1446</v>
      </c>
    </row>
    <row r="39" spans="1:9" ht="60" hidden="1">
      <c r="A39" s="2"/>
      <c r="B39" s="13" t="s">
        <v>16</v>
      </c>
      <c r="C39" s="36" t="s">
        <v>25</v>
      </c>
      <c r="D39" s="37" t="s">
        <v>27</v>
      </c>
      <c r="E39" s="46"/>
      <c r="F39" s="46"/>
      <c r="G39" s="10">
        <f t="shared" si="1"/>
        <v>0</v>
      </c>
      <c r="H39" s="4"/>
      <c r="I39" s="4"/>
    </row>
    <row r="40" spans="1:9" ht="68.25" customHeight="1">
      <c r="A40" s="1"/>
      <c r="B40" s="13" t="s">
        <v>17</v>
      </c>
      <c r="C40" s="36" t="s">
        <v>25</v>
      </c>
      <c r="D40" s="36" t="s">
        <v>29</v>
      </c>
      <c r="E40" s="46">
        <v>11856.4</v>
      </c>
      <c r="F40" s="46">
        <f>'[2]Поправки март'!$H$41</f>
        <v>37</v>
      </c>
      <c r="G40" s="10">
        <f t="shared" si="1"/>
        <v>11893.4</v>
      </c>
      <c r="H40" s="4">
        <v>11800</v>
      </c>
      <c r="I40" s="4">
        <v>11800</v>
      </c>
    </row>
    <row r="41" spans="1:9">
      <c r="A41" s="1"/>
      <c r="B41" s="38" t="s">
        <v>80</v>
      </c>
      <c r="C41" s="16" t="s">
        <v>25</v>
      </c>
      <c r="D41" s="16" t="s">
        <v>81</v>
      </c>
      <c r="E41" s="14">
        <f>'[3]Бюджет 2025 1 чтение'!$G$60</f>
        <v>3</v>
      </c>
      <c r="F41" s="14">
        <f>'[1]Поправки февраль'!$H$51</f>
        <v>0</v>
      </c>
      <c r="G41" s="10">
        <f t="shared" si="1"/>
        <v>3</v>
      </c>
      <c r="H41" s="14">
        <v>36.5</v>
      </c>
      <c r="I41" s="4">
        <f>'[3]Бюджет 2025 1 чтение'!$I$60</f>
        <v>1.5</v>
      </c>
    </row>
    <row r="42" spans="1:9" ht="48">
      <c r="A42" s="1"/>
      <c r="B42" s="13" t="s">
        <v>18</v>
      </c>
      <c r="C42" s="36" t="s">
        <v>25</v>
      </c>
      <c r="D42" s="36" t="s">
        <v>28</v>
      </c>
      <c r="E42" s="47">
        <v>4788.5</v>
      </c>
      <c r="F42" s="47">
        <f>'[1]Поправки февраль'!$H$61</f>
        <v>0</v>
      </c>
      <c r="G42" s="10">
        <f t="shared" si="1"/>
        <v>4788.5</v>
      </c>
      <c r="H42" s="47">
        <f>'[3]Бюджет 2025 1 чтение'!$H$61</f>
        <v>4368.5</v>
      </c>
      <c r="I42" s="47">
        <f>'[3]Бюджет 2025 1 чтение'!$I$61</f>
        <v>4368.5</v>
      </c>
    </row>
    <row r="43" spans="1:9" ht="16.5" hidden="1" customHeight="1">
      <c r="A43" s="1"/>
      <c r="B43" s="13" t="s">
        <v>87</v>
      </c>
      <c r="C43" s="36" t="s">
        <v>25</v>
      </c>
      <c r="D43" s="36" t="s">
        <v>60</v>
      </c>
      <c r="E43" s="17"/>
      <c r="F43" s="17"/>
      <c r="G43" s="10">
        <f t="shared" si="1"/>
        <v>0</v>
      </c>
      <c r="H43" s="14"/>
      <c r="I43" s="4"/>
    </row>
    <row r="44" spans="1:9" s="33" customFormat="1">
      <c r="A44" s="1"/>
      <c r="B44" s="13" t="s">
        <v>2</v>
      </c>
      <c r="C44" s="36" t="s">
        <v>25</v>
      </c>
      <c r="D44" s="36" t="s">
        <v>30</v>
      </c>
      <c r="E44" s="15">
        <v>160.69999999999999</v>
      </c>
      <c r="F44" s="15">
        <v>0</v>
      </c>
      <c r="G44" s="10">
        <f t="shared" si="1"/>
        <v>160.69999999999999</v>
      </c>
      <c r="H44" s="14">
        <v>400</v>
      </c>
      <c r="I44" s="4">
        <v>400</v>
      </c>
    </row>
    <row r="45" spans="1:9" ht="18.75" customHeight="1">
      <c r="A45" s="1"/>
      <c r="B45" s="13" t="s">
        <v>64</v>
      </c>
      <c r="C45" s="36" t="s">
        <v>25</v>
      </c>
      <c r="D45" s="36" t="s">
        <v>31</v>
      </c>
      <c r="E45" s="18">
        <v>12044.1</v>
      </c>
      <c r="F45" s="18">
        <f>'[2]Поправки март'!$H$97</f>
        <v>1774.7</v>
      </c>
      <c r="G45" s="10">
        <f t="shared" si="1"/>
        <v>13818.800000000001</v>
      </c>
      <c r="H45" s="14">
        <f>'[3]Бюджет 2025 1 чтение'!$H$97</f>
        <v>9392.130000000001</v>
      </c>
      <c r="I45" s="4">
        <f>'[3]Бюджет 2025 1 чтение'!$I$97</f>
        <v>8846.43</v>
      </c>
    </row>
    <row r="46" spans="1:9" s="8" customFormat="1">
      <c r="A46" s="7"/>
      <c r="B46" s="11" t="s">
        <v>71</v>
      </c>
      <c r="C46" s="22" t="s">
        <v>58</v>
      </c>
      <c r="D46" s="22" t="s">
        <v>58</v>
      </c>
      <c r="E46" s="10">
        <f t="shared" ref="E46:I46" si="3">E47</f>
        <v>1507.4</v>
      </c>
      <c r="F46" s="10">
        <f t="shared" si="3"/>
        <v>0</v>
      </c>
      <c r="G46" s="10">
        <f t="shared" si="1"/>
        <v>1507.4</v>
      </c>
      <c r="H46" s="19">
        <f t="shared" si="3"/>
        <v>1646.2</v>
      </c>
      <c r="I46" s="10">
        <f t="shared" si="3"/>
        <v>1704.3</v>
      </c>
    </row>
    <row r="47" spans="1:9" ht="18" customHeight="1">
      <c r="A47" s="1"/>
      <c r="B47" s="20" t="s">
        <v>24</v>
      </c>
      <c r="C47" s="36" t="s">
        <v>58</v>
      </c>
      <c r="D47" s="36" t="s">
        <v>59</v>
      </c>
      <c r="E47" s="18">
        <f>'[3]Бюджет 2025 1 чтение'!$G$284</f>
        <v>1507.4</v>
      </c>
      <c r="F47" s="18">
        <f>'[1]Поправки февраль'!$H$288</f>
        <v>0</v>
      </c>
      <c r="G47" s="10">
        <f t="shared" si="1"/>
        <v>1507.4</v>
      </c>
      <c r="H47" s="14">
        <f>'[3]Бюджет 2025 1 чтение'!$H$284</f>
        <v>1646.2</v>
      </c>
      <c r="I47" s="4">
        <f>'[3]Бюджет 2025 1 чтение'!$I$282</f>
        <v>1704.3</v>
      </c>
    </row>
    <row r="48" spans="1:9" ht="42.75" customHeight="1">
      <c r="A48" s="1"/>
      <c r="B48" s="39" t="s">
        <v>66</v>
      </c>
      <c r="C48" s="22" t="s">
        <v>68</v>
      </c>
      <c r="D48" s="22" t="s">
        <v>68</v>
      </c>
      <c r="E48" s="10">
        <f t="shared" ref="E48:I48" si="4">E49</f>
        <v>2580.1999999999998</v>
      </c>
      <c r="F48" s="10">
        <f t="shared" si="4"/>
        <v>0</v>
      </c>
      <c r="G48" s="10">
        <f t="shared" si="1"/>
        <v>2580.1999999999998</v>
      </c>
      <c r="H48" s="10">
        <f t="shared" si="4"/>
        <v>2302.5</v>
      </c>
      <c r="I48" s="10">
        <f t="shared" si="4"/>
        <v>2130</v>
      </c>
    </row>
    <row r="49" spans="1:11" ht="51.75" customHeight="1">
      <c r="A49" s="1"/>
      <c r="B49" s="40" t="s">
        <v>67</v>
      </c>
      <c r="C49" s="36" t="s">
        <v>68</v>
      </c>
      <c r="D49" s="36" t="s">
        <v>69</v>
      </c>
      <c r="E49" s="18">
        <f>'[3]Бюджет 2025 1 чтение'!$G$296</f>
        <v>2580.1999999999998</v>
      </c>
      <c r="F49" s="18">
        <f>'[1]Поправки февраль'!$H$303</f>
        <v>0</v>
      </c>
      <c r="G49" s="10">
        <f t="shared" si="1"/>
        <v>2580.1999999999998</v>
      </c>
      <c r="H49" s="14">
        <f>'[3]Бюджет 2025 1 чтение'!$H$296</f>
        <v>2302.5</v>
      </c>
      <c r="I49" s="4">
        <f>'[3]Бюджет 2025 1 чтение'!$I$296</f>
        <v>2130</v>
      </c>
    </row>
    <row r="50" spans="1:11" ht="18.75" customHeight="1">
      <c r="A50" s="1"/>
      <c r="B50" s="11" t="s">
        <v>72</v>
      </c>
      <c r="C50" s="22" t="s">
        <v>32</v>
      </c>
      <c r="D50" s="35" t="s">
        <v>32</v>
      </c>
      <c r="E50" s="10">
        <f>E53+E54+E55+E51+E52</f>
        <v>30433</v>
      </c>
      <c r="F50" s="10">
        <f>F53+F54+F55+F51+F52</f>
        <v>1336.3000000000002</v>
      </c>
      <c r="G50" s="10">
        <f t="shared" si="1"/>
        <v>31769.3</v>
      </c>
      <c r="H50" s="10">
        <f t="shared" ref="H50:I50" si="5">H53+H54+H55+H51+H52</f>
        <v>28666.3</v>
      </c>
      <c r="I50" s="10">
        <f t="shared" si="5"/>
        <v>33346.300000000003</v>
      </c>
    </row>
    <row r="51" spans="1:11">
      <c r="A51" s="1"/>
      <c r="B51" s="20" t="s">
        <v>99</v>
      </c>
      <c r="C51" s="36" t="s">
        <v>32</v>
      </c>
      <c r="D51" s="37" t="s">
        <v>100</v>
      </c>
      <c r="E51" s="14">
        <f>'[3]Бюджет 2025 1 чтение'!$G$345</f>
        <v>356.3</v>
      </c>
      <c r="F51" s="14">
        <f>'[2]Поправки март'!$H$345</f>
        <v>0</v>
      </c>
      <c r="G51" s="10">
        <f t="shared" si="1"/>
        <v>356.3</v>
      </c>
      <c r="H51" s="14">
        <f>'[3]Бюджет 2025 1 чтение'!$H$345</f>
        <v>356.3</v>
      </c>
      <c r="I51" s="14">
        <f>'[3]Бюджет 2025 1 чтение'!$I$345</f>
        <v>356.3</v>
      </c>
    </row>
    <row r="52" spans="1:11" ht="17.25" customHeight="1">
      <c r="A52" s="1"/>
      <c r="B52" s="41" t="s">
        <v>103</v>
      </c>
      <c r="C52" s="36" t="s">
        <v>32</v>
      </c>
      <c r="D52" s="37" t="s">
        <v>104</v>
      </c>
      <c r="E52" s="14">
        <f>'[3]Бюджет 2025 1 чтение'!$G$346</f>
        <v>79</v>
      </c>
      <c r="F52" s="14">
        <f>'[2]Поправки март'!$H$350</f>
        <v>-54</v>
      </c>
      <c r="G52" s="10">
        <f t="shared" si="1"/>
        <v>25</v>
      </c>
      <c r="H52" s="14">
        <v>79</v>
      </c>
      <c r="I52" s="14">
        <v>79</v>
      </c>
    </row>
    <row r="53" spans="1:11">
      <c r="A53" s="1"/>
      <c r="B53" s="20" t="s">
        <v>12</v>
      </c>
      <c r="C53" s="36" t="s">
        <v>32</v>
      </c>
      <c r="D53" s="36" t="s">
        <v>33</v>
      </c>
      <c r="E53" s="18">
        <f>'[3]Бюджет 2025 1 чтение'!$G$354</f>
        <v>3250</v>
      </c>
      <c r="F53" s="18">
        <f>'[2]Поправки март'!$H$358</f>
        <v>210.3</v>
      </c>
      <c r="G53" s="10">
        <f t="shared" si="1"/>
        <v>3460.3</v>
      </c>
      <c r="H53" s="14">
        <v>2500</v>
      </c>
      <c r="I53" s="4">
        <v>2000</v>
      </c>
    </row>
    <row r="54" spans="1:11">
      <c r="A54" s="1"/>
      <c r="B54" s="20" t="s">
        <v>21</v>
      </c>
      <c r="C54" s="36" t="s">
        <v>32</v>
      </c>
      <c r="D54" s="36" t="s">
        <v>34</v>
      </c>
      <c r="E54" s="15">
        <v>26642.7</v>
      </c>
      <c r="F54" s="15">
        <f>'[2]Поправки март'!$H$364</f>
        <v>900.00000000000023</v>
      </c>
      <c r="G54" s="10">
        <f t="shared" si="1"/>
        <v>27542.7</v>
      </c>
      <c r="H54" s="14">
        <f>'[3]Бюджет 2025 1 чтение'!$H$360</f>
        <v>25626</v>
      </c>
      <c r="I54" s="4">
        <f>'[3]Бюджет 2025 1 чтение'!$I$360</f>
        <v>30806</v>
      </c>
    </row>
    <row r="55" spans="1:11" ht="24">
      <c r="A55" s="1"/>
      <c r="B55" s="20" t="s">
        <v>3</v>
      </c>
      <c r="C55" s="36" t="s">
        <v>32</v>
      </c>
      <c r="D55" s="36" t="s">
        <v>35</v>
      </c>
      <c r="E55" s="18">
        <v>105</v>
      </c>
      <c r="F55" s="18">
        <f>'[2]Поправки март'!$H$445</f>
        <v>280</v>
      </c>
      <c r="G55" s="10">
        <f t="shared" si="1"/>
        <v>385</v>
      </c>
      <c r="H55" s="14">
        <v>105</v>
      </c>
      <c r="I55" s="4">
        <v>105</v>
      </c>
    </row>
    <row r="56" spans="1:11" ht="24">
      <c r="A56" s="1"/>
      <c r="B56" s="11" t="s">
        <v>82</v>
      </c>
      <c r="C56" s="22" t="s">
        <v>57</v>
      </c>
      <c r="D56" s="22" t="s">
        <v>57</v>
      </c>
      <c r="E56" s="24">
        <f>E58+E59+E60+E61</f>
        <v>2130.3000000000002</v>
      </c>
      <c r="F56" s="24">
        <f>F58+F59+F60+F61</f>
        <v>20813.099999999999</v>
      </c>
      <c r="G56" s="10">
        <f t="shared" si="1"/>
        <v>22943.399999999998</v>
      </c>
      <c r="H56" s="24">
        <f t="shared" ref="H56:I56" si="6">H58+H59+H60+H61</f>
        <v>1489.5</v>
      </c>
      <c r="I56" s="24">
        <f t="shared" si="6"/>
        <v>1749.4</v>
      </c>
    </row>
    <row r="57" spans="1:11" hidden="1">
      <c r="A57" s="1"/>
      <c r="B57" s="20" t="s">
        <v>8</v>
      </c>
      <c r="C57" s="36" t="s">
        <v>57</v>
      </c>
      <c r="D57" s="36" t="s">
        <v>52</v>
      </c>
      <c r="E57" s="18"/>
      <c r="F57" s="18"/>
      <c r="G57" s="10">
        <f t="shared" si="1"/>
        <v>0</v>
      </c>
      <c r="H57" s="10" t="e">
        <f>E57/#REF!*100</f>
        <v>#REF!</v>
      </c>
      <c r="I57" s="4"/>
    </row>
    <row r="58" spans="1:11">
      <c r="A58" s="1"/>
      <c r="B58" s="20" t="s">
        <v>63</v>
      </c>
      <c r="C58" s="36" t="s">
        <v>57</v>
      </c>
      <c r="D58" s="36" t="s">
        <v>52</v>
      </c>
      <c r="E58" s="18">
        <f>'[3]Бюджет 2025 1 чтение'!$G$458</f>
        <v>446.7</v>
      </c>
      <c r="F58" s="18">
        <f>'[1]Поправки февраль'!$H$466</f>
        <v>0</v>
      </c>
      <c r="G58" s="10">
        <f t="shared" si="1"/>
        <v>446.7</v>
      </c>
      <c r="H58" s="14">
        <v>190</v>
      </c>
      <c r="I58" s="4">
        <v>190</v>
      </c>
    </row>
    <row r="59" spans="1:11" ht="15" customHeight="1">
      <c r="A59" s="1"/>
      <c r="B59" s="20" t="s">
        <v>9</v>
      </c>
      <c r="C59" s="36" t="s">
        <v>57</v>
      </c>
      <c r="D59" s="36" t="s">
        <v>53</v>
      </c>
      <c r="E59" s="18">
        <f>'[3]Бюджет 2025 1 чтение'!$G$464</f>
        <v>90</v>
      </c>
      <c r="F59" s="18">
        <f>'[1]Поправки февраль'!$H$472</f>
        <v>0</v>
      </c>
      <c r="G59" s="10">
        <f t="shared" si="1"/>
        <v>90</v>
      </c>
      <c r="H59" s="14">
        <v>70</v>
      </c>
      <c r="I59" s="4">
        <v>30</v>
      </c>
    </row>
    <row r="60" spans="1:11">
      <c r="A60" s="1"/>
      <c r="B60" s="20" t="s">
        <v>61</v>
      </c>
      <c r="C60" s="36" t="s">
        <v>57</v>
      </c>
      <c r="D60" s="36" t="s">
        <v>62</v>
      </c>
      <c r="E60" s="18">
        <f>'[3]Бюджет 2025 1 чтение'!$G$492</f>
        <v>1593.6</v>
      </c>
      <c r="F60" s="18">
        <f>'[1]Поправки февраль'!$H$500</f>
        <v>0</v>
      </c>
      <c r="G60" s="10">
        <f t="shared" si="1"/>
        <v>1593.6</v>
      </c>
      <c r="H60" s="14">
        <f>'[3]Бюджет 2025 1 чтение'!$H$492</f>
        <v>1229.5</v>
      </c>
      <c r="I60" s="4">
        <f>'[3]Бюджет 2025 1 чтение'!$I$492</f>
        <v>1529.4</v>
      </c>
    </row>
    <row r="61" spans="1:11" ht="25.5">
      <c r="A61" s="1"/>
      <c r="B61" s="50" t="s">
        <v>105</v>
      </c>
      <c r="C61" s="36" t="s">
        <v>57</v>
      </c>
      <c r="D61" s="36" t="s">
        <v>106</v>
      </c>
      <c r="E61" s="18">
        <v>0</v>
      </c>
      <c r="F61" s="18">
        <f>'[2]Поправки март'!$H$546</f>
        <v>20813.099999999999</v>
      </c>
      <c r="G61" s="10">
        <f t="shared" si="1"/>
        <v>20813.099999999999</v>
      </c>
      <c r="H61" s="14"/>
      <c r="I61" s="4"/>
    </row>
    <row r="62" spans="1:11" s="6" customFormat="1" ht="13.5" hidden="1" customHeight="1">
      <c r="A62" s="2"/>
      <c r="B62" s="11" t="s">
        <v>92</v>
      </c>
      <c r="C62" s="22" t="s">
        <v>89</v>
      </c>
      <c r="D62" s="22" t="s">
        <v>89</v>
      </c>
      <c r="E62" s="24">
        <f t="shared" ref="E62:I62" si="7">E63</f>
        <v>0</v>
      </c>
      <c r="F62" s="24"/>
      <c r="G62" s="10">
        <f t="shared" si="1"/>
        <v>0</v>
      </c>
      <c r="H62" s="24">
        <f t="shared" si="7"/>
        <v>0</v>
      </c>
      <c r="I62" s="24">
        <f t="shared" si="7"/>
        <v>0</v>
      </c>
    </row>
    <row r="63" spans="1:11" ht="24.75" hidden="1" customHeight="1">
      <c r="A63" s="1"/>
      <c r="B63" s="20" t="s">
        <v>91</v>
      </c>
      <c r="C63" s="36" t="s">
        <v>89</v>
      </c>
      <c r="D63" s="36" t="s">
        <v>90</v>
      </c>
      <c r="E63" s="18"/>
      <c r="F63" s="18"/>
      <c r="G63" s="10">
        <f t="shared" si="1"/>
        <v>0</v>
      </c>
      <c r="H63" s="14"/>
      <c r="I63" s="4"/>
    </row>
    <row r="64" spans="1:11">
      <c r="A64" s="1"/>
      <c r="B64" s="11" t="s">
        <v>73</v>
      </c>
      <c r="C64" s="22" t="s">
        <v>49</v>
      </c>
      <c r="D64" s="22" t="s">
        <v>49</v>
      </c>
      <c r="E64" s="24">
        <f t="shared" ref="E64:I64" si="8">E65+E66+E68+E69+E67</f>
        <v>212254.4</v>
      </c>
      <c r="F64" s="24">
        <f t="shared" si="8"/>
        <v>617</v>
      </c>
      <c r="G64" s="10">
        <f t="shared" si="1"/>
        <v>212871.4</v>
      </c>
      <c r="H64" s="24">
        <f t="shared" si="8"/>
        <v>200727.3</v>
      </c>
      <c r="I64" s="24">
        <f t="shared" si="8"/>
        <v>199797.2</v>
      </c>
      <c r="K64" s="49"/>
    </row>
    <row r="65" spans="1:9" ht="15.75" customHeight="1">
      <c r="A65" s="1"/>
      <c r="B65" s="20" t="s">
        <v>4</v>
      </c>
      <c r="C65" s="36" t="s">
        <v>49</v>
      </c>
      <c r="D65" s="36" t="s">
        <v>36</v>
      </c>
      <c r="E65" s="18">
        <v>17647</v>
      </c>
      <c r="F65" s="18">
        <f>'[2]Поправки март'!$H$573</f>
        <v>195.3</v>
      </c>
      <c r="G65" s="10">
        <f t="shared" si="1"/>
        <v>17842.3</v>
      </c>
      <c r="H65" s="14">
        <f>'[3]Бюджет 2025 1 чтение'!$H$566</f>
        <v>16821.900000000001</v>
      </c>
      <c r="I65" s="4">
        <f>'[3]Бюджет 2025 1 чтение'!$I$566</f>
        <v>16580.900000000001</v>
      </c>
    </row>
    <row r="66" spans="1:9">
      <c r="A66" s="1"/>
      <c r="B66" s="20" t="s">
        <v>5</v>
      </c>
      <c r="C66" s="36" t="s">
        <v>49</v>
      </c>
      <c r="D66" s="36" t="s">
        <v>37</v>
      </c>
      <c r="E66" s="25">
        <v>173634.3</v>
      </c>
      <c r="F66" s="25">
        <f>'[2]Поправки март'!$H$628</f>
        <v>421.7</v>
      </c>
      <c r="G66" s="10">
        <f t="shared" si="1"/>
        <v>174056</v>
      </c>
      <c r="H66" s="14">
        <f>'[3]Бюджет 2025 1 чтение'!$H$620</f>
        <v>164711.79999999999</v>
      </c>
      <c r="I66" s="4">
        <f>'[3]Бюджет 2025 1 чтение'!$I$620</f>
        <v>164805.79999999999</v>
      </c>
    </row>
    <row r="67" spans="1:9">
      <c r="A67" s="1"/>
      <c r="B67" s="20" t="s">
        <v>83</v>
      </c>
      <c r="C67" s="36" t="s">
        <v>49</v>
      </c>
      <c r="D67" s="36" t="s">
        <v>84</v>
      </c>
      <c r="E67" s="25">
        <f>'[3]Бюджет 2025 1 чтение'!$G$812</f>
        <v>13295.7</v>
      </c>
      <c r="F67" s="25">
        <f>'[1]Поправки февраль'!$H$833</f>
        <v>0</v>
      </c>
      <c r="G67" s="10">
        <f t="shared" si="1"/>
        <v>13295.7</v>
      </c>
      <c r="H67" s="14">
        <f>'[3]Бюджет 2025 1 чтение'!$H$812</f>
        <v>11871</v>
      </c>
      <c r="I67" s="4">
        <f>'[3]Бюджет 2025 1 чтение'!$I$812</f>
        <v>11618.7</v>
      </c>
    </row>
    <row r="68" spans="1:9" ht="24">
      <c r="A68" s="1"/>
      <c r="B68" s="20" t="s">
        <v>6</v>
      </c>
      <c r="C68" s="36" t="s">
        <v>49</v>
      </c>
      <c r="D68" s="36" t="s">
        <v>38</v>
      </c>
      <c r="E68" s="15">
        <f>'[3]Бюджет 2025 1 чтение'!$G$912+'[3]Бюджет 2025 1 чтение'!$G$936</f>
        <v>167.4</v>
      </c>
      <c r="F68" s="15">
        <f>'[1]Поправки февраль'!$H$915</f>
        <v>0</v>
      </c>
      <c r="G68" s="10">
        <f t="shared" si="1"/>
        <v>167.4</v>
      </c>
      <c r="H68" s="14">
        <f>'[3]Бюджет 2025 1 чтение'!$H$936</f>
        <v>72.099999999999994</v>
      </c>
      <c r="I68" s="4">
        <f>'[3]Бюджет 2025 1 чтение'!$I$936</f>
        <v>73.7</v>
      </c>
    </row>
    <row r="69" spans="1:9" ht="14.25" customHeight="1">
      <c r="A69" s="1"/>
      <c r="B69" s="20" t="s">
        <v>10</v>
      </c>
      <c r="C69" s="36" t="s">
        <v>49</v>
      </c>
      <c r="D69" s="36" t="s">
        <v>39</v>
      </c>
      <c r="E69" s="15">
        <f>'[3]Бюджет 2025 1 чтение'!$G$956+'[3]Бюджет 2025 1 чтение'!$G$895</f>
        <v>7510</v>
      </c>
      <c r="F69" s="15">
        <f>'[1]Поправки февраль'!$H$977</f>
        <v>0</v>
      </c>
      <c r="G69" s="10">
        <f t="shared" si="1"/>
        <v>7510</v>
      </c>
      <c r="H69" s="14">
        <f>'[3]Бюджет 2025 1 чтение'!$H$895+'[3]Бюджет 2025 1 чтение'!$H$956</f>
        <v>7250.5</v>
      </c>
      <c r="I69" s="4">
        <f>'[3]Бюджет 2025 1 чтение'!$I$956+'[3]Бюджет 2025 1 чтение'!$I$895</f>
        <v>6718.1</v>
      </c>
    </row>
    <row r="70" spans="1:9" ht="14.25" customHeight="1">
      <c r="A70" s="1"/>
      <c r="B70" s="11" t="s">
        <v>74</v>
      </c>
      <c r="C70" s="22" t="s">
        <v>40</v>
      </c>
      <c r="D70" s="22" t="s">
        <v>40</v>
      </c>
      <c r="E70" s="10">
        <f t="shared" ref="E70:I70" si="9">E71+E72</f>
        <v>9527.5</v>
      </c>
      <c r="F70" s="10">
        <f t="shared" si="9"/>
        <v>100</v>
      </c>
      <c r="G70" s="10">
        <f t="shared" si="1"/>
        <v>9627.5</v>
      </c>
      <c r="H70" s="10">
        <f t="shared" si="9"/>
        <v>8542.2999999999993</v>
      </c>
      <c r="I70" s="10">
        <f t="shared" si="9"/>
        <v>7525.8</v>
      </c>
    </row>
    <row r="71" spans="1:9">
      <c r="A71" s="1"/>
      <c r="B71" s="20" t="s">
        <v>7</v>
      </c>
      <c r="C71" s="36" t="s">
        <v>40</v>
      </c>
      <c r="D71" s="36" t="s">
        <v>41</v>
      </c>
      <c r="E71" s="18">
        <v>8477.5</v>
      </c>
      <c r="F71" s="18">
        <f>'[2]Поправки март'!$H$1023</f>
        <v>100</v>
      </c>
      <c r="G71" s="10">
        <f t="shared" si="1"/>
        <v>8577.5</v>
      </c>
      <c r="H71" s="14">
        <f>'[3]Бюджет 2025 1 чтение'!$H$1002</f>
        <v>7392.3</v>
      </c>
      <c r="I71" s="4">
        <f>'[3]Бюджет 2025 1 чтение'!$I$1002</f>
        <v>6375.8</v>
      </c>
    </row>
    <row r="72" spans="1:9" ht="24">
      <c r="A72" s="1"/>
      <c r="B72" s="20" t="s">
        <v>23</v>
      </c>
      <c r="C72" s="36" t="s">
        <v>40</v>
      </c>
      <c r="D72" s="36" t="s">
        <v>42</v>
      </c>
      <c r="E72" s="18">
        <f>'[3]Бюджет 2025 1 чтение'!$G$1113</f>
        <v>1050</v>
      </c>
      <c r="F72" s="18">
        <f>'[1]Поправки февраль'!$H$1134</f>
        <v>0</v>
      </c>
      <c r="G72" s="10">
        <f t="shared" si="1"/>
        <v>1050</v>
      </c>
      <c r="H72" s="14">
        <f>'[3]Бюджет 2025 1 чтение'!$H$1122</f>
        <v>1150</v>
      </c>
      <c r="I72" s="4">
        <v>1150</v>
      </c>
    </row>
    <row r="73" spans="1:9" ht="15.75" customHeight="1">
      <c r="A73" s="1"/>
      <c r="B73" s="11" t="s">
        <v>75</v>
      </c>
      <c r="C73" s="22" t="s">
        <v>43</v>
      </c>
      <c r="D73" s="22" t="s">
        <v>43</v>
      </c>
      <c r="E73" s="24">
        <f>E74+E75+E76+E77</f>
        <v>11307.2</v>
      </c>
      <c r="F73" s="24">
        <f>F74+F75+F76+F77</f>
        <v>220.5</v>
      </c>
      <c r="G73" s="10">
        <f t="shared" si="1"/>
        <v>11527.7</v>
      </c>
      <c r="H73" s="24">
        <f t="shared" ref="H73:I73" si="10">H74+H75+H76+H77</f>
        <v>11839.9</v>
      </c>
      <c r="I73" s="24">
        <f t="shared" si="10"/>
        <v>11579.300000000001</v>
      </c>
    </row>
    <row r="74" spans="1:9">
      <c r="A74" s="1"/>
      <c r="B74" s="20" t="s">
        <v>11</v>
      </c>
      <c r="C74" s="36" t="s">
        <v>43</v>
      </c>
      <c r="D74" s="36" t="s">
        <v>44</v>
      </c>
      <c r="E74" s="18">
        <f>'[3]Бюджет 2025 1 чтение'!$G$1127</f>
        <v>1490.1</v>
      </c>
      <c r="F74" s="18">
        <f>'[1]Поправки февраль'!$H$1148</f>
        <v>0</v>
      </c>
      <c r="G74" s="10">
        <f t="shared" si="1"/>
        <v>1490.1</v>
      </c>
      <c r="H74" s="14">
        <v>1490.1</v>
      </c>
      <c r="I74" s="4">
        <v>1490.1</v>
      </c>
    </row>
    <row r="75" spans="1:9" ht="12" customHeight="1">
      <c r="A75" s="1"/>
      <c r="B75" s="20" t="s">
        <v>13</v>
      </c>
      <c r="C75" s="36" t="s">
        <v>43</v>
      </c>
      <c r="D75" s="36" t="s">
        <v>54</v>
      </c>
      <c r="E75" s="18">
        <f>'[3]Бюджет 2025 1 чтение'!$G$1135</f>
        <v>131.5</v>
      </c>
      <c r="F75" s="18">
        <f>'[1]Поправки февраль'!$H$1156</f>
        <v>0</v>
      </c>
      <c r="G75" s="10">
        <f t="shared" si="1"/>
        <v>131.5</v>
      </c>
      <c r="H75" s="14"/>
      <c r="I75" s="4"/>
    </row>
    <row r="76" spans="1:9">
      <c r="A76" s="1"/>
      <c r="B76" s="20" t="s">
        <v>19</v>
      </c>
      <c r="C76" s="36" t="s">
        <v>43</v>
      </c>
      <c r="D76" s="36" t="s">
        <v>45</v>
      </c>
      <c r="E76" s="18">
        <v>8041.6</v>
      </c>
      <c r="F76" s="18">
        <v>0</v>
      </c>
      <c r="G76" s="10">
        <f t="shared" si="1"/>
        <v>8041.6</v>
      </c>
      <c r="H76" s="14">
        <f>'[3]Бюджет 2025 1 чтение'!$H$1176</f>
        <v>9165.2999999999993</v>
      </c>
      <c r="I76" s="4">
        <f>'[3]Бюджет 2025 1 чтение'!$I$1176</f>
        <v>8904.7000000000007</v>
      </c>
    </row>
    <row r="77" spans="1:9" ht="24">
      <c r="A77" s="1"/>
      <c r="B77" s="20" t="s">
        <v>14</v>
      </c>
      <c r="C77" s="36" t="s">
        <v>43</v>
      </c>
      <c r="D77" s="36" t="s">
        <v>46</v>
      </c>
      <c r="E77" s="18">
        <v>1644</v>
      </c>
      <c r="F77" s="21">
        <f>'[2]Поправки март'!$H$1248</f>
        <v>220.5</v>
      </c>
      <c r="G77" s="10">
        <f t="shared" si="1"/>
        <v>1864.5</v>
      </c>
      <c r="H77" s="14">
        <f>'[3]Бюджет 2025 1 чтение'!$H$1227</f>
        <v>1184.5</v>
      </c>
      <c r="I77" s="4">
        <f>'[3]Бюджет 2025 1 чтение'!$I$1232</f>
        <v>1184.5</v>
      </c>
    </row>
    <row r="78" spans="1:9" ht="14.25" customHeight="1">
      <c r="A78" s="1"/>
      <c r="B78" s="11" t="s">
        <v>76</v>
      </c>
      <c r="C78" s="22" t="s">
        <v>50</v>
      </c>
      <c r="D78" s="22" t="s">
        <v>47</v>
      </c>
      <c r="E78" s="24">
        <f t="shared" ref="E78:I78" si="11">E79+E80</f>
        <v>150</v>
      </c>
      <c r="F78" s="24">
        <f t="shared" si="11"/>
        <v>0</v>
      </c>
      <c r="G78" s="10">
        <f t="shared" si="1"/>
        <v>150</v>
      </c>
      <c r="H78" s="24">
        <f t="shared" si="11"/>
        <v>150</v>
      </c>
      <c r="I78" s="24">
        <f t="shared" si="11"/>
        <v>0</v>
      </c>
    </row>
    <row r="79" spans="1:9">
      <c r="A79" s="1"/>
      <c r="B79" s="20" t="s">
        <v>22</v>
      </c>
      <c r="C79" s="36" t="s">
        <v>50</v>
      </c>
      <c r="D79" s="36" t="s">
        <v>47</v>
      </c>
      <c r="E79" s="18">
        <v>150</v>
      </c>
      <c r="F79" s="18">
        <f>'[1]Поправки февраль'!$H$1271</f>
        <v>0</v>
      </c>
      <c r="G79" s="10">
        <f t="shared" si="1"/>
        <v>150</v>
      </c>
      <c r="H79" s="14">
        <v>150</v>
      </c>
      <c r="I79" s="4">
        <f>'[3]Бюджет 2025 1 чтение'!$I$1299</f>
        <v>0</v>
      </c>
    </row>
    <row r="80" spans="1:9">
      <c r="B80" s="26" t="s">
        <v>85</v>
      </c>
      <c r="C80" s="27">
        <v>1100</v>
      </c>
      <c r="D80" s="27">
        <v>1102</v>
      </c>
      <c r="E80" s="28"/>
      <c r="F80" s="28">
        <f>'[1]Поправки февраль'!$H$1328</f>
        <v>0</v>
      </c>
      <c r="G80" s="10">
        <f t="shared" si="1"/>
        <v>0</v>
      </c>
      <c r="H80" s="10"/>
      <c r="I80" s="4"/>
    </row>
    <row r="81" spans="2:9" ht="60">
      <c r="B81" s="11" t="s">
        <v>77</v>
      </c>
      <c r="C81" s="22" t="s">
        <v>48</v>
      </c>
      <c r="D81" s="22" t="s">
        <v>48</v>
      </c>
      <c r="E81" s="12">
        <f>E82+E83+E86</f>
        <v>4520.2</v>
      </c>
      <c r="F81" s="12">
        <f>F82+F83+F86</f>
        <v>320.10000000000002</v>
      </c>
      <c r="G81" s="10">
        <f t="shared" si="1"/>
        <v>4840.3</v>
      </c>
      <c r="H81" s="12">
        <f t="shared" ref="H81:I81" si="12">H82+H83+H86</f>
        <v>4520.2</v>
      </c>
      <c r="I81" s="10">
        <f t="shared" si="12"/>
        <v>4520.2</v>
      </c>
    </row>
    <row r="82" spans="2:9" ht="36" customHeight="1">
      <c r="B82" s="20" t="s">
        <v>65</v>
      </c>
      <c r="C82" s="36" t="s">
        <v>48</v>
      </c>
      <c r="D82" s="36" t="s">
        <v>55</v>
      </c>
      <c r="E82" s="15">
        <f>'[3]Бюджет 2025 1 чтение'!$G$1329</f>
        <v>4520.2</v>
      </c>
      <c r="F82" s="15">
        <f>'[2]Поправки март'!$H$1348</f>
        <v>0</v>
      </c>
      <c r="G82" s="10">
        <f t="shared" si="1"/>
        <v>4520.2</v>
      </c>
      <c r="H82" s="14">
        <f>E82</f>
        <v>4520.2</v>
      </c>
      <c r="I82" s="4">
        <f>H82</f>
        <v>4520.2</v>
      </c>
    </row>
    <row r="83" spans="2:9">
      <c r="B83" s="20" t="s">
        <v>20</v>
      </c>
      <c r="C83" s="36" t="s">
        <v>48</v>
      </c>
      <c r="D83" s="36" t="s">
        <v>56</v>
      </c>
      <c r="E83" s="18"/>
      <c r="F83" s="18"/>
      <c r="G83" s="10">
        <f t="shared" si="1"/>
        <v>0</v>
      </c>
      <c r="H83" s="14"/>
      <c r="I83" s="4"/>
    </row>
    <row r="84" spans="2:9" s="2" customFormat="1" ht="50.25" hidden="1" customHeight="1">
      <c r="B84" s="38" t="s">
        <v>78</v>
      </c>
      <c r="C84" s="27">
        <v>1400</v>
      </c>
      <c r="D84" s="27">
        <v>1403</v>
      </c>
      <c r="E84" s="29"/>
      <c r="F84" s="29"/>
      <c r="G84" s="10">
        <f t="shared" si="1"/>
        <v>0</v>
      </c>
      <c r="H84" s="29"/>
      <c r="I84" s="42"/>
    </row>
    <row r="85" spans="2:9" hidden="1">
      <c r="B85" s="30"/>
      <c r="C85" s="30"/>
      <c r="D85" s="30"/>
      <c r="E85" s="30"/>
      <c r="F85" s="30"/>
      <c r="G85" s="10">
        <f t="shared" si="1"/>
        <v>0</v>
      </c>
      <c r="H85" s="14"/>
      <c r="I85" s="4"/>
    </row>
    <row r="86" spans="2:9" ht="36.75" customHeight="1">
      <c r="B86" s="31" t="s">
        <v>79</v>
      </c>
      <c r="C86" s="27">
        <v>1400</v>
      </c>
      <c r="D86" s="27">
        <v>1403</v>
      </c>
      <c r="E86" s="23"/>
      <c r="F86" s="23">
        <f>'[2]Поправки март'!$H$1361</f>
        <v>320.10000000000002</v>
      </c>
      <c r="G86" s="10">
        <f t="shared" si="1"/>
        <v>320.10000000000002</v>
      </c>
      <c r="H86" s="14"/>
      <c r="I86" s="4"/>
    </row>
    <row r="87" spans="2:9" ht="23.25" customHeight="1">
      <c r="B87" s="32" t="s">
        <v>97</v>
      </c>
      <c r="C87" s="41" t="s">
        <v>98</v>
      </c>
      <c r="D87" s="41" t="s">
        <v>98</v>
      </c>
      <c r="E87" s="5">
        <f>E88</f>
        <v>0</v>
      </c>
      <c r="F87" s="5">
        <f>F88</f>
        <v>0</v>
      </c>
      <c r="G87" s="10">
        <f t="shared" si="1"/>
        <v>0</v>
      </c>
      <c r="H87" s="4">
        <f>H88</f>
        <v>4205.1000000000004</v>
      </c>
      <c r="I87" s="4">
        <f>I88</f>
        <v>9000</v>
      </c>
    </row>
    <row r="88" spans="2:9">
      <c r="B88" s="44" t="s">
        <v>86</v>
      </c>
      <c r="C88" s="43">
        <v>9999</v>
      </c>
      <c r="D88" s="43">
        <v>9999</v>
      </c>
      <c r="E88" s="5"/>
      <c r="F88" s="5">
        <f>'[1]Поправки февраль'!$H$1371</f>
        <v>0</v>
      </c>
      <c r="G88" s="10">
        <f t="shared" si="1"/>
        <v>0</v>
      </c>
      <c r="H88" s="4">
        <f>'[3]Бюджет 2025 1 чтение'!$H$1353</f>
        <v>4205.1000000000004</v>
      </c>
      <c r="I88" s="4">
        <f>'[3]Бюджет 2025 1 чтение'!$I$1353</f>
        <v>9000</v>
      </c>
    </row>
  </sheetData>
  <mergeCells count="29">
    <mergeCell ref="B11:I11"/>
    <mergeCell ref="B2:I2"/>
    <mergeCell ref="B3:I3"/>
    <mergeCell ref="B4:I4"/>
    <mergeCell ref="B5:I5"/>
    <mergeCell ref="B6:I6"/>
    <mergeCell ref="B27:H27"/>
    <mergeCell ref="B12:I12"/>
    <mergeCell ref="B13:I13"/>
    <mergeCell ref="B14:I14"/>
    <mergeCell ref="B15:I15"/>
    <mergeCell ref="B16:I16"/>
    <mergeCell ref="B17:I17"/>
    <mergeCell ref="B19:I19"/>
    <mergeCell ref="B23:H23"/>
    <mergeCell ref="B24:H24"/>
    <mergeCell ref="B25:H25"/>
    <mergeCell ref="B26:H26"/>
    <mergeCell ref="I34:I35"/>
    <mergeCell ref="B28:H28"/>
    <mergeCell ref="B29:H29"/>
    <mergeCell ref="B30:H30"/>
    <mergeCell ref="B31:H31"/>
    <mergeCell ref="B32:B35"/>
    <mergeCell ref="C32:C35"/>
    <mergeCell ref="D32:D35"/>
    <mergeCell ref="E32:I33"/>
    <mergeCell ref="E34:G34"/>
    <mergeCell ref="H34:H35"/>
  </mergeCells>
  <pageMargins left="0" right="0" top="0" bottom="0" header="0" footer="0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88"/>
  <sheetViews>
    <sheetView topLeftCell="A13" zoomScaleNormal="100" zoomScaleSheetLayoutView="100" workbookViewId="0">
      <selection activeCell="L40" sqref="L40"/>
    </sheetView>
  </sheetViews>
  <sheetFormatPr defaultRowHeight="12.75"/>
  <cols>
    <col min="1" max="1" width="1.28515625" customWidth="1"/>
    <col min="2" max="2" width="31.7109375" customWidth="1"/>
    <col min="3" max="3" width="5.28515625" customWidth="1"/>
    <col min="4" max="4" width="5.42578125" customWidth="1"/>
    <col min="5" max="5" width="9.7109375" customWidth="1"/>
    <col min="6" max="6" width="11.5703125" customWidth="1"/>
    <col min="7" max="7" width="9.5703125" customWidth="1"/>
    <col min="8" max="8" width="9.7109375" customWidth="1"/>
    <col min="9" max="9" width="8.85546875" customWidth="1"/>
  </cols>
  <sheetData>
    <row r="1" spans="1:9" hidden="1"/>
    <row r="2" spans="1:9" hidden="1">
      <c r="B2" s="69"/>
      <c r="C2" s="69"/>
      <c r="D2" s="69"/>
      <c r="E2" s="69"/>
      <c r="F2" s="69"/>
      <c r="G2" s="69"/>
      <c r="H2" s="69"/>
      <c r="I2" s="69"/>
    </row>
    <row r="3" spans="1:9" hidden="1">
      <c r="B3" s="69"/>
      <c r="C3" s="69"/>
      <c r="D3" s="69"/>
      <c r="E3" s="69"/>
      <c r="F3" s="69"/>
      <c r="G3" s="69"/>
      <c r="H3" s="69"/>
      <c r="I3" s="69"/>
    </row>
    <row r="4" spans="1:9" hidden="1">
      <c r="B4" s="69"/>
      <c r="C4" s="69"/>
      <c r="D4" s="69"/>
      <c r="E4" s="69"/>
      <c r="F4" s="69"/>
      <c r="G4" s="69"/>
      <c r="H4" s="69"/>
      <c r="I4" s="69"/>
    </row>
    <row r="5" spans="1:9" hidden="1">
      <c r="B5" s="69"/>
      <c r="C5" s="69"/>
      <c r="D5" s="69"/>
      <c r="E5" s="69"/>
      <c r="F5" s="69"/>
      <c r="G5" s="69"/>
      <c r="H5" s="69"/>
      <c r="I5" s="69"/>
    </row>
    <row r="6" spans="1:9" hidden="1">
      <c r="B6" s="69"/>
      <c r="C6" s="69"/>
      <c r="D6" s="69"/>
      <c r="E6" s="69"/>
      <c r="F6" s="69"/>
      <c r="G6" s="69"/>
      <c r="H6" s="69"/>
      <c r="I6" s="69"/>
    </row>
    <row r="7" spans="1:9" hidden="1"/>
    <row r="8" spans="1:9" hidden="1"/>
    <row r="9" spans="1:9" hidden="1"/>
    <row r="11" spans="1:9">
      <c r="A11" s="1"/>
      <c r="B11" s="68" t="s">
        <v>93</v>
      </c>
      <c r="C11" s="68"/>
      <c r="D11" s="68"/>
      <c r="E11" s="68"/>
      <c r="F11" s="68"/>
      <c r="G11" s="68"/>
      <c r="H11" s="68"/>
      <c r="I11" s="68"/>
    </row>
    <row r="12" spans="1:9">
      <c r="A12" s="1"/>
      <c r="B12" s="63" t="s">
        <v>95</v>
      </c>
      <c r="C12" s="63"/>
      <c r="D12" s="63"/>
      <c r="E12" s="63"/>
      <c r="F12" s="63"/>
      <c r="G12" s="63"/>
      <c r="H12" s="63"/>
      <c r="I12" s="63"/>
    </row>
    <row r="13" spans="1:9">
      <c r="A13" s="1"/>
      <c r="B13" s="63" t="s">
        <v>94</v>
      </c>
      <c r="C13" s="63"/>
      <c r="D13" s="63"/>
      <c r="E13" s="63"/>
      <c r="F13" s="63"/>
      <c r="G13" s="63"/>
      <c r="H13" s="63"/>
      <c r="I13" s="63"/>
    </row>
    <row r="14" spans="1:9">
      <c r="A14" s="1"/>
      <c r="B14" s="64" t="s">
        <v>115</v>
      </c>
      <c r="C14" s="64"/>
      <c r="D14" s="64"/>
      <c r="E14" s="64"/>
      <c r="F14" s="64"/>
      <c r="G14" s="64"/>
      <c r="H14" s="64"/>
      <c r="I14" s="64"/>
    </row>
    <row r="15" spans="1:9">
      <c r="A15" s="1"/>
      <c r="B15" s="64" t="s">
        <v>101</v>
      </c>
      <c r="C15" s="64"/>
      <c r="D15" s="64"/>
      <c r="E15" s="64"/>
      <c r="F15" s="64"/>
      <c r="G15" s="64"/>
      <c r="H15" s="64"/>
      <c r="I15" s="64"/>
    </row>
    <row r="16" spans="1:9">
      <c r="A16" s="1"/>
      <c r="B16" s="64" t="s">
        <v>102</v>
      </c>
      <c r="C16" s="64"/>
      <c r="D16" s="64"/>
      <c r="E16" s="64"/>
      <c r="F16" s="64"/>
      <c r="G16" s="64"/>
      <c r="H16" s="64"/>
      <c r="I16" s="64"/>
    </row>
    <row r="17" spans="1:9">
      <c r="A17" s="1"/>
      <c r="B17" s="64" t="s">
        <v>109</v>
      </c>
      <c r="C17" s="64"/>
      <c r="D17" s="64"/>
      <c r="E17" s="64"/>
      <c r="F17" s="64"/>
      <c r="G17" s="64"/>
      <c r="H17" s="64"/>
      <c r="I17" s="64"/>
    </row>
    <row r="18" spans="1:9">
      <c r="A18" s="1"/>
      <c r="B18" s="1"/>
      <c r="C18" s="45"/>
      <c r="D18" s="45"/>
      <c r="E18" s="45"/>
      <c r="F18" s="45"/>
      <c r="G18" s="45"/>
      <c r="H18" s="45"/>
    </row>
    <row r="19" spans="1:9" ht="36.75" customHeight="1">
      <c r="A19" s="1"/>
      <c r="B19" s="65" t="s">
        <v>110</v>
      </c>
      <c r="C19" s="65"/>
      <c r="D19" s="65"/>
      <c r="E19" s="65"/>
      <c r="F19" s="65"/>
      <c r="G19" s="65"/>
      <c r="H19" s="65"/>
      <c r="I19" s="65"/>
    </row>
    <row r="20" spans="1:9" hidden="1">
      <c r="A20" s="1"/>
      <c r="B20" s="48"/>
      <c r="C20" s="48"/>
      <c r="D20" s="48"/>
      <c r="E20" s="48"/>
      <c r="F20" s="51"/>
      <c r="G20" s="51"/>
      <c r="H20" s="48"/>
    </row>
    <row r="21" spans="1:9" hidden="1">
      <c r="A21" s="1"/>
      <c r="B21" s="3"/>
      <c r="C21" s="3"/>
      <c r="D21" s="3"/>
      <c r="E21" s="3"/>
      <c r="F21" s="3"/>
      <c r="G21" s="3"/>
      <c r="H21" s="3"/>
    </row>
    <row r="22" spans="1:9">
      <c r="A22" s="1"/>
      <c r="B22" s="3"/>
      <c r="C22" s="3"/>
      <c r="D22" s="3"/>
      <c r="E22" s="3"/>
      <c r="F22" s="3"/>
      <c r="G22" s="3"/>
      <c r="H22" s="3"/>
    </row>
    <row r="23" spans="1:9" hidden="1">
      <c r="A23" s="1"/>
      <c r="B23" s="66"/>
      <c r="C23" s="66"/>
      <c r="D23" s="66"/>
      <c r="E23" s="66"/>
      <c r="F23" s="66"/>
      <c r="G23" s="66"/>
      <c r="H23" s="66"/>
    </row>
    <row r="24" spans="1:9" hidden="1">
      <c r="A24" s="1"/>
      <c r="B24" s="67"/>
      <c r="C24" s="67"/>
      <c r="D24" s="67"/>
      <c r="E24" s="67"/>
      <c r="F24" s="67"/>
      <c r="G24" s="67"/>
      <c r="H24" s="67"/>
    </row>
    <row r="25" spans="1:9" hidden="1">
      <c r="A25" s="1"/>
      <c r="B25" s="55"/>
      <c r="C25" s="55"/>
      <c r="D25" s="55"/>
      <c r="E25" s="55"/>
      <c r="F25" s="55"/>
      <c r="G25" s="55"/>
      <c r="H25" s="55"/>
    </row>
    <row r="26" spans="1:9" hidden="1">
      <c r="A26" s="1"/>
      <c r="B26" s="55"/>
      <c r="C26" s="55"/>
      <c r="D26" s="55"/>
      <c r="E26" s="55"/>
      <c r="F26" s="55"/>
      <c r="G26" s="55"/>
      <c r="H26" s="55"/>
    </row>
    <row r="27" spans="1:9" hidden="1">
      <c r="A27" s="1"/>
      <c r="B27" s="55"/>
      <c r="C27" s="55"/>
      <c r="D27" s="55"/>
      <c r="E27" s="55"/>
      <c r="F27" s="55"/>
      <c r="G27" s="55"/>
      <c r="H27" s="55"/>
    </row>
    <row r="28" spans="1:9" hidden="1">
      <c r="A28" s="1"/>
      <c r="B28" s="55"/>
      <c r="C28" s="55"/>
      <c r="D28" s="55"/>
      <c r="E28" s="55"/>
      <c r="F28" s="55"/>
      <c r="G28" s="55"/>
      <c r="H28" s="55"/>
    </row>
    <row r="29" spans="1:9" hidden="1">
      <c r="A29" s="1"/>
      <c r="B29" s="55"/>
      <c r="C29" s="55"/>
      <c r="D29" s="55"/>
      <c r="E29" s="55"/>
      <c r="F29" s="55"/>
      <c r="G29" s="55"/>
      <c r="H29" s="55"/>
    </row>
    <row r="30" spans="1:9" hidden="1">
      <c r="A30" s="1"/>
      <c r="B30" s="56"/>
      <c r="C30" s="56"/>
      <c r="D30" s="56"/>
      <c r="E30" s="56"/>
      <c r="F30" s="56"/>
      <c r="G30" s="56"/>
      <c r="H30" s="56"/>
    </row>
    <row r="31" spans="1:9" hidden="1">
      <c r="A31" s="1"/>
      <c r="B31" s="57"/>
      <c r="C31" s="57"/>
      <c r="D31" s="57"/>
      <c r="E31" s="58"/>
      <c r="F31" s="58"/>
      <c r="G31" s="58"/>
      <c r="H31" s="58"/>
    </row>
    <row r="32" spans="1:9" ht="12.75" customHeight="1">
      <c r="A32" s="1"/>
      <c r="B32" s="59" t="s">
        <v>88</v>
      </c>
      <c r="C32" s="59" t="s">
        <v>0</v>
      </c>
      <c r="D32" s="60" t="s">
        <v>1</v>
      </c>
      <c r="E32" s="59" t="s">
        <v>96</v>
      </c>
      <c r="F32" s="59"/>
      <c r="G32" s="59"/>
      <c r="H32" s="59"/>
      <c r="I32" s="59"/>
    </row>
    <row r="33" spans="1:9" ht="3.75" customHeight="1">
      <c r="A33" s="1"/>
      <c r="B33" s="59"/>
      <c r="C33" s="59"/>
      <c r="D33" s="61"/>
      <c r="E33" s="59"/>
      <c r="F33" s="59"/>
      <c r="G33" s="59"/>
      <c r="H33" s="59"/>
      <c r="I33" s="59"/>
    </row>
    <row r="34" spans="1:9" ht="16.5" customHeight="1">
      <c r="A34" s="1"/>
      <c r="B34" s="59"/>
      <c r="C34" s="59"/>
      <c r="D34" s="61"/>
      <c r="E34" s="59" t="s">
        <v>111</v>
      </c>
      <c r="F34" s="59"/>
      <c r="G34" s="59"/>
      <c r="H34" s="59" t="s">
        <v>107</v>
      </c>
      <c r="I34" s="54" t="s">
        <v>108</v>
      </c>
    </row>
    <row r="35" spans="1:9" ht="30" customHeight="1">
      <c r="A35" s="1"/>
      <c r="B35" s="59"/>
      <c r="C35" s="59"/>
      <c r="D35" s="62"/>
      <c r="E35" s="52" t="s">
        <v>112</v>
      </c>
      <c r="F35" s="52" t="s">
        <v>113</v>
      </c>
      <c r="G35" s="52" t="s">
        <v>114</v>
      </c>
      <c r="H35" s="59"/>
      <c r="I35" s="54"/>
    </row>
    <row r="36" spans="1:9" ht="14.25" customHeight="1">
      <c r="A36" s="1"/>
      <c r="B36" s="9" t="s">
        <v>51</v>
      </c>
      <c r="C36" s="34"/>
      <c r="D36" s="34"/>
      <c r="E36" s="10">
        <f>E37+E46+E48+E50+E56+E62+E64+E70+E73+E78+E81+E87</f>
        <v>301020.43</v>
      </c>
      <c r="F36" s="10">
        <f>F37+F46+F48+F50+F56+F62+F64+F70+F73+F78+F81+F87</f>
        <v>3688.5999999999995</v>
      </c>
      <c r="G36" s="10">
        <f>E36+F36</f>
        <v>304709.02999999997</v>
      </c>
      <c r="H36" s="10">
        <f t="shared" ref="H36:I36" si="0">H37+H46+H48+H50+H56+H62+H64+H70+H73+H78+H81+H87</f>
        <v>291532.43</v>
      </c>
      <c r="I36" s="10">
        <f t="shared" si="0"/>
        <v>298214.93</v>
      </c>
    </row>
    <row r="37" spans="1:9" ht="26.25" customHeight="1">
      <c r="A37" s="2"/>
      <c r="B37" s="11" t="s">
        <v>70</v>
      </c>
      <c r="C37" s="22" t="s">
        <v>25</v>
      </c>
      <c r="D37" s="35" t="s">
        <v>25</v>
      </c>
      <c r="E37" s="10">
        <f>E38+E39+E40+E41+E42+E44+E45</f>
        <v>29475.93</v>
      </c>
      <c r="F37" s="10">
        <f>F38+F39+F40+F41+F42+F44+F45</f>
        <v>822.8</v>
      </c>
      <c r="G37" s="10">
        <f t="shared" ref="G37:G88" si="1">E37+F37</f>
        <v>30298.73</v>
      </c>
      <c r="H37" s="10">
        <f t="shared" ref="H37:I37" si="2">H38+H39+H40+H41+H42+H45+H44+H43</f>
        <v>27443.13</v>
      </c>
      <c r="I37" s="10">
        <f t="shared" si="2"/>
        <v>26862.43</v>
      </c>
    </row>
    <row r="38" spans="1:9" ht="34.5" customHeight="1">
      <c r="A38" s="2"/>
      <c r="B38" s="13" t="s">
        <v>15</v>
      </c>
      <c r="C38" s="36" t="s">
        <v>25</v>
      </c>
      <c r="D38" s="37" t="s">
        <v>26</v>
      </c>
      <c r="E38" s="14">
        <v>1446</v>
      </c>
      <c r="F38" s="14">
        <f>'[1]Поправки февраль'!$H$25</f>
        <v>0</v>
      </c>
      <c r="G38" s="10">
        <f t="shared" si="1"/>
        <v>1446</v>
      </c>
      <c r="H38" s="14">
        <v>1446</v>
      </c>
      <c r="I38" s="18">
        <v>1446</v>
      </c>
    </row>
    <row r="39" spans="1:9" ht="60" hidden="1">
      <c r="A39" s="2"/>
      <c r="B39" s="13" t="s">
        <v>16</v>
      </c>
      <c r="C39" s="36" t="s">
        <v>25</v>
      </c>
      <c r="D39" s="37" t="s">
        <v>27</v>
      </c>
      <c r="E39" s="46"/>
      <c r="F39" s="46"/>
      <c r="G39" s="10">
        <f t="shared" si="1"/>
        <v>0</v>
      </c>
      <c r="H39" s="4"/>
      <c r="I39" s="4"/>
    </row>
    <row r="40" spans="1:9" ht="68.25" customHeight="1">
      <c r="A40" s="1"/>
      <c r="B40" s="13" t="s">
        <v>17</v>
      </c>
      <c r="C40" s="36" t="s">
        <v>25</v>
      </c>
      <c r="D40" s="36" t="s">
        <v>29</v>
      </c>
      <c r="E40" s="46">
        <v>11800</v>
      </c>
      <c r="F40" s="46">
        <f>'[1]Поправки февраль'!$H$41</f>
        <v>56.399999999999977</v>
      </c>
      <c r="G40" s="10">
        <f t="shared" si="1"/>
        <v>11856.4</v>
      </c>
      <c r="H40" s="4">
        <v>11800</v>
      </c>
      <c r="I40" s="4">
        <v>11800</v>
      </c>
    </row>
    <row r="41" spans="1:9">
      <c r="A41" s="1"/>
      <c r="B41" s="38" t="s">
        <v>80</v>
      </c>
      <c r="C41" s="16" t="s">
        <v>25</v>
      </c>
      <c r="D41" s="16" t="s">
        <v>81</v>
      </c>
      <c r="E41" s="14">
        <f>'[3]Бюджет 2025 1 чтение'!$G$60</f>
        <v>3</v>
      </c>
      <c r="F41" s="14">
        <f>'[1]Поправки февраль'!$H$51</f>
        <v>0</v>
      </c>
      <c r="G41" s="10">
        <f t="shared" si="1"/>
        <v>3</v>
      </c>
      <c r="H41" s="14">
        <v>36.5</v>
      </c>
      <c r="I41" s="4">
        <f>'[3]Бюджет 2025 1 чтение'!$I$60</f>
        <v>1.5</v>
      </c>
    </row>
    <row r="42" spans="1:9" ht="48">
      <c r="A42" s="1"/>
      <c r="B42" s="13" t="s">
        <v>18</v>
      </c>
      <c r="C42" s="36" t="s">
        <v>25</v>
      </c>
      <c r="D42" s="36" t="s">
        <v>28</v>
      </c>
      <c r="E42" s="47">
        <v>4788.5</v>
      </c>
      <c r="F42" s="47">
        <f>'[1]Поправки февраль'!$H$61</f>
        <v>0</v>
      </c>
      <c r="G42" s="10">
        <f t="shared" si="1"/>
        <v>4788.5</v>
      </c>
      <c r="H42" s="47">
        <f>'[3]Бюджет 2025 1 чтение'!$H$61</f>
        <v>4368.5</v>
      </c>
      <c r="I42" s="47">
        <f>'[3]Бюджет 2025 1 чтение'!$I$61</f>
        <v>4368.5</v>
      </c>
    </row>
    <row r="43" spans="1:9" ht="16.5" hidden="1" customHeight="1">
      <c r="A43" s="1"/>
      <c r="B43" s="13" t="s">
        <v>87</v>
      </c>
      <c r="C43" s="36" t="s">
        <v>25</v>
      </c>
      <c r="D43" s="36" t="s">
        <v>60</v>
      </c>
      <c r="E43" s="17"/>
      <c r="F43" s="17"/>
      <c r="G43" s="10">
        <f t="shared" si="1"/>
        <v>0</v>
      </c>
      <c r="H43" s="14"/>
      <c r="I43" s="4"/>
    </row>
    <row r="44" spans="1:9" s="33" customFormat="1">
      <c r="A44" s="1"/>
      <c r="B44" s="13" t="s">
        <v>2</v>
      </c>
      <c r="C44" s="36" t="s">
        <v>25</v>
      </c>
      <c r="D44" s="36" t="s">
        <v>30</v>
      </c>
      <c r="E44" s="15">
        <v>400</v>
      </c>
      <c r="F44" s="15">
        <f>'[1]Поправки февраль'!$H$91</f>
        <v>-239.3</v>
      </c>
      <c r="G44" s="10">
        <f t="shared" si="1"/>
        <v>160.69999999999999</v>
      </c>
      <c r="H44" s="14">
        <v>400</v>
      </c>
      <c r="I44" s="4">
        <v>400</v>
      </c>
    </row>
    <row r="45" spans="1:9" ht="18.75" customHeight="1">
      <c r="A45" s="1"/>
      <c r="B45" s="13" t="s">
        <v>64</v>
      </c>
      <c r="C45" s="36" t="s">
        <v>25</v>
      </c>
      <c r="D45" s="36" t="s">
        <v>31</v>
      </c>
      <c r="E45" s="18">
        <f>'[3]Бюджет 2025 1 чтение'!$G$97</f>
        <v>11038.43</v>
      </c>
      <c r="F45" s="18">
        <f>'[1]Поправки февраль'!$H$97</f>
        <v>1005.7</v>
      </c>
      <c r="G45" s="10">
        <f t="shared" si="1"/>
        <v>12044.130000000001</v>
      </c>
      <c r="H45" s="14">
        <f>'[3]Бюджет 2025 1 чтение'!$H$97</f>
        <v>9392.130000000001</v>
      </c>
      <c r="I45" s="4">
        <f>'[3]Бюджет 2025 1 чтение'!$I$97</f>
        <v>8846.43</v>
      </c>
    </row>
    <row r="46" spans="1:9" s="8" customFormat="1">
      <c r="A46" s="7"/>
      <c r="B46" s="11" t="s">
        <v>71</v>
      </c>
      <c r="C46" s="22" t="s">
        <v>58</v>
      </c>
      <c r="D46" s="22" t="s">
        <v>58</v>
      </c>
      <c r="E46" s="10">
        <f t="shared" ref="E46:I46" si="3">E47</f>
        <v>1507.4</v>
      </c>
      <c r="F46" s="10">
        <f t="shared" si="3"/>
        <v>0</v>
      </c>
      <c r="G46" s="10">
        <f t="shared" si="1"/>
        <v>1507.4</v>
      </c>
      <c r="H46" s="19">
        <f t="shared" si="3"/>
        <v>1646.2</v>
      </c>
      <c r="I46" s="10">
        <f t="shared" si="3"/>
        <v>1704.3</v>
      </c>
    </row>
    <row r="47" spans="1:9" ht="18" customHeight="1">
      <c r="A47" s="1"/>
      <c r="B47" s="20" t="s">
        <v>24</v>
      </c>
      <c r="C47" s="36" t="s">
        <v>58</v>
      </c>
      <c r="D47" s="36" t="s">
        <v>59</v>
      </c>
      <c r="E47" s="18">
        <f>'[3]Бюджет 2025 1 чтение'!$G$284</f>
        <v>1507.4</v>
      </c>
      <c r="F47" s="18">
        <f>'[1]Поправки февраль'!$H$288</f>
        <v>0</v>
      </c>
      <c r="G47" s="10">
        <f t="shared" si="1"/>
        <v>1507.4</v>
      </c>
      <c r="H47" s="14">
        <f>'[3]Бюджет 2025 1 чтение'!$H$284</f>
        <v>1646.2</v>
      </c>
      <c r="I47" s="4">
        <f>'[3]Бюджет 2025 1 чтение'!$I$282</f>
        <v>1704.3</v>
      </c>
    </row>
    <row r="48" spans="1:9" ht="42.75" customHeight="1">
      <c r="A48" s="1"/>
      <c r="B48" s="39" t="s">
        <v>66</v>
      </c>
      <c r="C48" s="22" t="s">
        <v>68</v>
      </c>
      <c r="D48" s="22" t="s">
        <v>68</v>
      </c>
      <c r="E48" s="10">
        <f t="shared" ref="E48:I48" si="4">E49</f>
        <v>2580.1999999999998</v>
      </c>
      <c r="F48" s="10">
        <f t="shared" si="4"/>
        <v>0</v>
      </c>
      <c r="G48" s="10">
        <f t="shared" si="1"/>
        <v>2580.1999999999998</v>
      </c>
      <c r="H48" s="10">
        <f t="shared" si="4"/>
        <v>2302.5</v>
      </c>
      <c r="I48" s="10">
        <f t="shared" si="4"/>
        <v>2130</v>
      </c>
    </row>
    <row r="49" spans="1:11" ht="51.75" customHeight="1">
      <c r="A49" s="1"/>
      <c r="B49" s="40" t="s">
        <v>67</v>
      </c>
      <c r="C49" s="36" t="s">
        <v>68</v>
      </c>
      <c r="D49" s="36" t="s">
        <v>69</v>
      </c>
      <c r="E49" s="18">
        <f>'[3]Бюджет 2025 1 чтение'!$G$296</f>
        <v>2580.1999999999998</v>
      </c>
      <c r="F49" s="18">
        <f>'[1]Поправки февраль'!$H$303</f>
        <v>0</v>
      </c>
      <c r="G49" s="10">
        <f t="shared" si="1"/>
        <v>2580.1999999999998</v>
      </c>
      <c r="H49" s="14">
        <f>'[3]Бюджет 2025 1 чтение'!$H$296</f>
        <v>2302.5</v>
      </c>
      <c r="I49" s="4">
        <f>'[3]Бюджет 2025 1 чтение'!$I$296</f>
        <v>2130</v>
      </c>
    </row>
    <row r="50" spans="1:11" ht="18.75" customHeight="1">
      <c r="A50" s="1"/>
      <c r="B50" s="11" t="s">
        <v>72</v>
      </c>
      <c r="C50" s="22" t="s">
        <v>32</v>
      </c>
      <c r="D50" s="35" t="s">
        <v>32</v>
      </c>
      <c r="E50" s="10">
        <f>E53+E54+E55+E51+E52</f>
        <v>30332.999999999996</v>
      </c>
      <c r="F50" s="10">
        <f>F53+F54+F55+F51+F52</f>
        <v>100</v>
      </c>
      <c r="G50" s="10">
        <f t="shared" si="1"/>
        <v>30432.999999999996</v>
      </c>
      <c r="H50" s="10">
        <f t="shared" ref="H50:I50" si="5">H53+H54+H55+H51+H52</f>
        <v>28666.3</v>
      </c>
      <c r="I50" s="10">
        <f t="shared" si="5"/>
        <v>33346.300000000003</v>
      </c>
    </row>
    <row r="51" spans="1:11">
      <c r="A51" s="1"/>
      <c r="B51" s="20" t="s">
        <v>99</v>
      </c>
      <c r="C51" s="36" t="s">
        <v>32</v>
      </c>
      <c r="D51" s="37" t="s">
        <v>100</v>
      </c>
      <c r="E51" s="14">
        <f>'[3]Бюджет 2025 1 чтение'!$G$345</f>
        <v>356.3</v>
      </c>
      <c r="F51" s="14">
        <f>'[1]Поправки февраль'!$H$344</f>
        <v>0</v>
      </c>
      <c r="G51" s="10">
        <f t="shared" si="1"/>
        <v>356.3</v>
      </c>
      <c r="H51" s="14">
        <f>'[3]Бюджет 2025 1 чтение'!$H$345</f>
        <v>356.3</v>
      </c>
      <c r="I51" s="14">
        <f>'[3]Бюджет 2025 1 чтение'!$I$345</f>
        <v>356.3</v>
      </c>
    </row>
    <row r="52" spans="1:11" ht="17.25" customHeight="1">
      <c r="A52" s="1"/>
      <c r="B52" s="41" t="s">
        <v>103</v>
      </c>
      <c r="C52" s="36" t="s">
        <v>32</v>
      </c>
      <c r="D52" s="37" t="s">
        <v>104</v>
      </c>
      <c r="E52" s="14">
        <f>'[3]Бюджет 2025 1 чтение'!$G$346</f>
        <v>79</v>
      </c>
      <c r="F52" s="14">
        <f>'[1]Поправки февраль'!$H$350</f>
        <v>0</v>
      </c>
      <c r="G52" s="10">
        <f t="shared" si="1"/>
        <v>79</v>
      </c>
      <c r="H52" s="14">
        <v>79</v>
      </c>
      <c r="I52" s="14">
        <v>79</v>
      </c>
    </row>
    <row r="53" spans="1:11">
      <c r="A53" s="1"/>
      <c r="B53" s="20" t="s">
        <v>12</v>
      </c>
      <c r="C53" s="36" t="s">
        <v>32</v>
      </c>
      <c r="D53" s="36" t="s">
        <v>33</v>
      </c>
      <c r="E53" s="18">
        <f>'[3]Бюджет 2025 1 чтение'!$G$354</f>
        <v>3250</v>
      </c>
      <c r="F53" s="18">
        <f>'[1]Поправки февраль'!$H$358</f>
        <v>0</v>
      </c>
      <c r="G53" s="10">
        <f t="shared" si="1"/>
        <v>3250</v>
      </c>
      <c r="H53" s="14">
        <v>2500</v>
      </c>
      <c r="I53" s="4">
        <v>2000</v>
      </c>
    </row>
    <row r="54" spans="1:11">
      <c r="A54" s="1"/>
      <c r="B54" s="20" t="s">
        <v>21</v>
      </c>
      <c r="C54" s="36" t="s">
        <v>32</v>
      </c>
      <c r="D54" s="36" t="s">
        <v>34</v>
      </c>
      <c r="E54" s="15">
        <f>'[3]Бюджет 2025 1 чтение'!$G$360</f>
        <v>26542.699999999997</v>
      </c>
      <c r="F54" s="15">
        <f>'[1]Поправки февраль'!$H$364</f>
        <v>100</v>
      </c>
      <c r="G54" s="10">
        <f t="shared" si="1"/>
        <v>26642.699999999997</v>
      </c>
      <c r="H54" s="14">
        <f>'[3]Бюджет 2025 1 чтение'!$H$360</f>
        <v>25626</v>
      </c>
      <c r="I54" s="4">
        <f>'[3]Бюджет 2025 1 чтение'!$I$360</f>
        <v>30806</v>
      </c>
    </row>
    <row r="55" spans="1:11" ht="24">
      <c r="A55" s="1"/>
      <c r="B55" s="20" t="s">
        <v>3</v>
      </c>
      <c r="C55" s="36" t="s">
        <v>32</v>
      </c>
      <c r="D55" s="36" t="s">
        <v>35</v>
      </c>
      <c r="E55" s="18">
        <v>105</v>
      </c>
      <c r="F55" s="18">
        <f>'[1]Поправки февраль'!$H$445</f>
        <v>0</v>
      </c>
      <c r="G55" s="10">
        <f t="shared" si="1"/>
        <v>105</v>
      </c>
      <c r="H55" s="14">
        <v>105</v>
      </c>
      <c r="I55" s="4">
        <v>105</v>
      </c>
    </row>
    <row r="56" spans="1:11" ht="24">
      <c r="A56" s="1"/>
      <c r="B56" s="11" t="s">
        <v>82</v>
      </c>
      <c r="C56" s="22" t="s">
        <v>57</v>
      </c>
      <c r="D56" s="22" t="s">
        <v>57</v>
      </c>
      <c r="E56" s="24">
        <f>E58+E59+E60+E61</f>
        <v>2130.3000000000002</v>
      </c>
      <c r="F56" s="24">
        <f>F58+F59+F60+F61</f>
        <v>0</v>
      </c>
      <c r="G56" s="10">
        <f t="shared" si="1"/>
        <v>2130.3000000000002</v>
      </c>
      <c r="H56" s="24">
        <f t="shared" ref="H56:I56" si="6">H58+H59+H60+H61</f>
        <v>1489.5</v>
      </c>
      <c r="I56" s="24">
        <f t="shared" si="6"/>
        <v>1749.4</v>
      </c>
    </row>
    <row r="57" spans="1:11" hidden="1">
      <c r="A57" s="1"/>
      <c r="B57" s="20" t="s">
        <v>8</v>
      </c>
      <c r="C57" s="36" t="s">
        <v>57</v>
      </c>
      <c r="D57" s="36" t="s">
        <v>52</v>
      </c>
      <c r="E57" s="18"/>
      <c r="F57" s="18"/>
      <c r="G57" s="10">
        <f t="shared" si="1"/>
        <v>0</v>
      </c>
      <c r="H57" s="10" t="e">
        <f>E57/#REF!*100</f>
        <v>#REF!</v>
      </c>
      <c r="I57" s="4"/>
    </row>
    <row r="58" spans="1:11">
      <c r="A58" s="1"/>
      <c r="B58" s="20" t="s">
        <v>63</v>
      </c>
      <c r="C58" s="36" t="s">
        <v>57</v>
      </c>
      <c r="D58" s="36" t="s">
        <v>52</v>
      </c>
      <c r="E58" s="18">
        <f>'[3]Бюджет 2025 1 чтение'!$G$458</f>
        <v>446.7</v>
      </c>
      <c r="F58" s="18">
        <f>'[1]Поправки февраль'!$H$466</f>
        <v>0</v>
      </c>
      <c r="G58" s="10">
        <f t="shared" si="1"/>
        <v>446.7</v>
      </c>
      <c r="H58" s="14">
        <v>190</v>
      </c>
      <c r="I58" s="4">
        <v>190</v>
      </c>
    </row>
    <row r="59" spans="1:11" ht="15" customHeight="1">
      <c r="A59" s="1"/>
      <c r="B59" s="20" t="s">
        <v>9</v>
      </c>
      <c r="C59" s="36" t="s">
        <v>57</v>
      </c>
      <c r="D59" s="36" t="s">
        <v>53</v>
      </c>
      <c r="E59" s="18">
        <f>'[3]Бюджет 2025 1 чтение'!$G$464</f>
        <v>90</v>
      </c>
      <c r="F59" s="18">
        <f>'[1]Поправки февраль'!$H$472</f>
        <v>0</v>
      </c>
      <c r="G59" s="10">
        <f t="shared" si="1"/>
        <v>90</v>
      </c>
      <c r="H59" s="14">
        <v>70</v>
      </c>
      <c r="I59" s="4">
        <v>30</v>
      </c>
    </row>
    <row r="60" spans="1:11">
      <c r="A60" s="1"/>
      <c r="B60" s="20" t="s">
        <v>61</v>
      </c>
      <c r="C60" s="36" t="s">
        <v>57</v>
      </c>
      <c r="D60" s="36" t="s">
        <v>62</v>
      </c>
      <c r="E60" s="18">
        <f>'[3]Бюджет 2025 1 чтение'!$G$492</f>
        <v>1593.6</v>
      </c>
      <c r="F60" s="18">
        <f>'[1]Поправки февраль'!$H$500</f>
        <v>0</v>
      </c>
      <c r="G60" s="10">
        <f t="shared" si="1"/>
        <v>1593.6</v>
      </c>
      <c r="H60" s="14">
        <f>'[3]Бюджет 2025 1 чтение'!$H$492</f>
        <v>1229.5</v>
      </c>
      <c r="I60" s="4">
        <f>'[3]Бюджет 2025 1 чтение'!$I$492</f>
        <v>1529.4</v>
      </c>
    </row>
    <row r="61" spans="1:11" ht="25.5">
      <c r="A61" s="1"/>
      <c r="B61" s="50" t="s">
        <v>105</v>
      </c>
      <c r="C61" s="36" t="s">
        <v>57</v>
      </c>
      <c r="D61" s="36" t="s">
        <v>106</v>
      </c>
      <c r="E61" s="18">
        <v>0</v>
      </c>
      <c r="F61" s="18">
        <f>'[1]Поправки февраль'!$H$546</f>
        <v>0</v>
      </c>
      <c r="G61" s="10">
        <f t="shared" si="1"/>
        <v>0</v>
      </c>
      <c r="H61" s="14"/>
      <c r="I61" s="4"/>
    </row>
    <row r="62" spans="1:11" s="6" customFormat="1" ht="13.5" hidden="1" customHeight="1">
      <c r="A62" s="2"/>
      <c r="B62" s="11" t="s">
        <v>92</v>
      </c>
      <c r="C62" s="22" t="s">
        <v>89</v>
      </c>
      <c r="D62" s="22" t="s">
        <v>89</v>
      </c>
      <c r="E62" s="24">
        <f t="shared" ref="E62:I62" si="7">E63</f>
        <v>0</v>
      </c>
      <c r="F62" s="24"/>
      <c r="G62" s="10">
        <f t="shared" si="1"/>
        <v>0</v>
      </c>
      <c r="H62" s="24">
        <f t="shared" si="7"/>
        <v>0</v>
      </c>
      <c r="I62" s="24">
        <f t="shared" si="7"/>
        <v>0</v>
      </c>
    </row>
    <row r="63" spans="1:11" ht="24.75" hidden="1" customHeight="1">
      <c r="A63" s="1"/>
      <c r="B63" s="20" t="s">
        <v>91</v>
      </c>
      <c r="C63" s="36" t="s">
        <v>89</v>
      </c>
      <c r="D63" s="36" t="s">
        <v>90</v>
      </c>
      <c r="E63" s="18"/>
      <c r="F63" s="18"/>
      <c r="G63" s="10">
        <f t="shared" si="1"/>
        <v>0</v>
      </c>
      <c r="H63" s="14"/>
      <c r="I63" s="4"/>
    </row>
    <row r="64" spans="1:11">
      <c r="A64" s="1"/>
      <c r="B64" s="11" t="s">
        <v>73</v>
      </c>
      <c r="C64" s="22" t="s">
        <v>49</v>
      </c>
      <c r="D64" s="22" t="s">
        <v>49</v>
      </c>
      <c r="E64" s="24">
        <f t="shared" ref="E64:I64" si="8">E65+E66+E68+E69+E67</f>
        <v>211366.59999999998</v>
      </c>
      <c r="F64" s="24">
        <f t="shared" si="8"/>
        <v>887.79999999999973</v>
      </c>
      <c r="G64" s="10">
        <f t="shared" si="1"/>
        <v>212254.39999999997</v>
      </c>
      <c r="H64" s="24">
        <f t="shared" si="8"/>
        <v>200727.3</v>
      </c>
      <c r="I64" s="24">
        <f t="shared" si="8"/>
        <v>199797.2</v>
      </c>
      <c r="K64" s="49"/>
    </row>
    <row r="65" spans="1:9" ht="15.75" customHeight="1">
      <c r="A65" s="1"/>
      <c r="B65" s="20" t="s">
        <v>4</v>
      </c>
      <c r="C65" s="36" t="s">
        <v>49</v>
      </c>
      <c r="D65" s="36" t="s">
        <v>36</v>
      </c>
      <c r="E65" s="18">
        <f>'[3]Бюджет 2025 1 чтение'!$G$565</f>
        <v>16880.7</v>
      </c>
      <c r="F65" s="18">
        <f>'[1]Поправки февраль'!$H$573</f>
        <v>766.3</v>
      </c>
      <c r="G65" s="10">
        <f t="shared" si="1"/>
        <v>17647</v>
      </c>
      <c r="H65" s="14">
        <f>'[3]Бюджет 2025 1 чтение'!$H$566</f>
        <v>16821.900000000001</v>
      </c>
      <c r="I65" s="4">
        <f>'[3]Бюджет 2025 1 чтение'!$I$566</f>
        <v>16580.900000000001</v>
      </c>
    </row>
    <row r="66" spans="1:9">
      <c r="A66" s="1"/>
      <c r="B66" s="20" t="s">
        <v>5</v>
      </c>
      <c r="C66" s="36" t="s">
        <v>49</v>
      </c>
      <c r="D66" s="36" t="s">
        <v>37</v>
      </c>
      <c r="E66" s="25">
        <f>'[3]Бюджет 2025 1 чтение'!$G$620</f>
        <v>173512.79999999996</v>
      </c>
      <c r="F66" s="25">
        <f>'[1]Поправки февраль'!$H$628</f>
        <v>121.49999999999977</v>
      </c>
      <c r="G66" s="10">
        <f t="shared" si="1"/>
        <v>173634.29999999996</v>
      </c>
      <c r="H66" s="14">
        <f>'[3]Бюджет 2025 1 чтение'!$H$620</f>
        <v>164711.79999999999</v>
      </c>
      <c r="I66" s="4">
        <f>'[3]Бюджет 2025 1 чтение'!$I$620</f>
        <v>164805.79999999999</v>
      </c>
    </row>
    <row r="67" spans="1:9">
      <c r="A67" s="1"/>
      <c r="B67" s="20" t="s">
        <v>83</v>
      </c>
      <c r="C67" s="36" t="s">
        <v>49</v>
      </c>
      <c r="D67" s="36" t="s">
        <v>84</v>
      </c>
      <c r="E67" s="25">
        <f>'[3]Бюджет 2025 1 чтение'!$G$812</f>
        <v>13295.7</v>
      </c>
      <c r="F67" s="25">
        <f>'[1]Поправки февраль'!$H$833</f>
        <v>0</v>
      </c>
      <c r="G67" s="10">
        <f t="shared" si="1"/>
        <v>13295.7</v>
      </c>
      <c r="H67" s="14">
        <f>'[3]Бюджет 2025 1 чтение'!$H$812</f>
        <v>11871</v>
      </c>
      <c r="I67" s="4">
        <f>'[3]Бюджет 2025 1 чтение'!$I$812</f>
        <v>11618.7</v>
      </c>
    </row>
    <row r="68" spans="1:9" ht="24">
      <c r="A68" s="1"/>
      <c r="B68" s="20" t="s">
        <v>6</v>
      </c>
      <c r="C68" s="36" t="s">
        <v>49</v>
      </c>
      <c r="D68" s="36" t="s">
        <v>38</v>
      </c>
      <c r="E68" s="15">
        <f>'[3]Бюджет 2025 1 чтение'!$G$912+'[3]Бюджет 2025 1 чтение'!$G$936</f>
        <v>167.4</v>
      </c>
      <c r="F68" s="15">
        <f>'[1]Поправки февраль'!$H$915</f>
        <v>0</v>
      </c>
      <c r="G68" s="10">
        <f t="shared" si="1"/>
        <v>167.4</v>
      </c>
      <c r="H68" s="14">
        <f>'[3]Бюджет 2025 1 чтение'!$H$936</f>
        <v>72.099999999999994</v>
      </c>
      <c r="I68" s="4">
        <f>'[3]Бюджет 2025 1 чтение'!$I$936</f>
        <v>73.7</v>
      </c>
    </row>
    <row r="69" spans="1:9" ht="14.25" customHeight="1">
      <c r="A69" s="1"/>
      <c r="B69" s="20" t="s">
        <v>10</v>
      </c>
      <c r="C69" s="36" t="s">
        <v>49</v>
      </c>
      <c r="D69" s="36" t="s">
        <v>39</v>
      </c>
      <c r="E69" s="15">
        <f>'[3]Бюджет 2025 1 чтение'!$G$956+'[3]Бюджет 2025 1 чтение'!$G$895</f>
        <v>7510</v>
      </c>
      <c r="F69" s="15">
        <f>'[1]Поправки февраль'!$H$977</f>
        <v>0</v>
      </c>
      <c r="G69" s="10">
        <f t="shared" si="1"/>
        <v>7510</v>
      </c>
      <c r="H69" s="14">
        <f>'[3]Бюджет 2025 1 чтение'!$H$895+'[3]Бюджет 2025 1 чтение'!$H$956</f>
        <v>7250.5</v>
      </c>
      <c r="I69" s="4">
        <f>'[3]Бюджет 2025 1 чтение'!$I$956+'[3]Бюджет 2025 1 чтение'!$I$895</f>
        <v>6718.1</v>
      </c>
    </row>
    <row r="70" spans="1:9" ht="14.25" customHeight="1">
      <c r="A70" s="1"/>
      <c r="B70" s="11" t="s">
        <v>74</v>
      </c>
      <c r="C70" s="22" t="s">
        <v>40</v>
      </c>
      <c r="D70" s="22" t="s">
        <v>40</v>
      </c>
      <c r="E70" s="10">
        <f t="shared" ref="E70:I70" si="9">E71+E72</f>
        <v>8927.5</v>
      </c>
      <c r="F70" s="10">
        <f t="shared" si="9"/>
        <v>600</v>
      </c>
      <c r="G70" s="10">
        <f t="shared" si="1"/>
        <v>9527.5</v>
      </c>
      <c r="H70" s="10">
        <f t="shared" si="9"/>
        <v>8542.2999999999993</v>
      </c>
      <c r="I70" s="10">
        <f t="shared" si="9"/>
        <v>7525.8</v>
      </c>
    </row>
    <row r="71" spans="1:9">
      <c r="A71" s="1"/>
      <c r="B71" s="20" t="s">
        <v>7</v>
      </c>
      <c r="C71" s="36" t="s">
        <v>40</v>
      </c>
      <c r="D71" s="36" t="s">
        <v>41</v>
      </c>
      <c r="E71" s="18">
        <f>'[3]Бюджет 2025 1 чтение'!$G$1002</f>
        <v>7877.5</v>
      </c>
      <c r="F71" s="18">
        <f>'[1]Поправки февраль'!$H$1023</f>
        <v>600</v>
      </c>
      <c r="G71" s="10">
        <f t="shared" si="1"/>
        <v>8477.5</v>
      </c>
      <c r="H71" s="14">
        <f>'[3]Бюджет 2025 1 чтение'!$H$1002</f>
        <v>7392.3</v>
      </c>
      <c r="I71" s="4">
        <f>'[3]Бюджет 2025 1 чтение'!$I$1002</f>
        <v>6375.8</v>
      </c>
    </row>
    <row r="72" spans="1:9" ht="24">
      <c r="A72" s="1"/>
      <c r="B72" s="20" t="s">
        <v>23</v>
      </c>
      <c r="C72" s="36" t="s">
        <v>40</v>
      </c>
      <c r="D72" s="36" t="s">
        <v>42</v>
      </c>
      <c r="E72" s="18">
        <f>'[3]Бюджет 2025 1 чтение'!$G$1113</f>
        <v>1050</v>
      </c>
      <c r="F72" s="18">
        <f>'[1]Поправки февраль'!$H$1134</f>
        <v>0</v>
      </c>
      <c r="G72" s="10">
        <f t="shared" si="1"/>
        <v>1050</v>
      </c>
      <c r="H72" s="14">
        <f>'[3]Бюджет 2025 1 чтение'!$H$1122</f>
        <v>1150</v>
      </c>
      <c r="I72" s="4">
        <v>1150</v>
      </c>
    </row>
    <row r="73" spans="1:9" ht="15.75" customHeight="1">
      <c r="A73" s="1"/>
      <c r="B73" s="11" t="s">
        <v>75</v>
      </c>
      <c r="C73" s="22" t="s">
        <v>43</v>
      </c>
      <c r="D73" s="22" t="s">
        <v>43</v>
      </c>
      <c r="E73" s="24">
        <f>E74+E75+E76+E77</f>
        <v>10029.300000000001</v>
      </c>
      <c r="F73" s="24">
        <f>F74+F75+F76+F77</f>
        <v>1278</v>
      </c>
      <c r="G73" s="10">
        <f t="shared" si="1"/>
        <v>11307.300000000001</v>
      </c>
      <c r="H73" s="24">
        <f t="shared" ref="H73:I73" si="10">H74+H75+H76+H77</f>
        <v>11839.9</v>
      </c>
      <c r="I73" s="24">
        <f t="shared" si="10"/>
        <v>11579.300000000001</v>
      </c>
    </row>
    <row r="74" spans="1:9">
      <c r="A74" s="1"/>
      <c r="B74" s="20" t="s">
        <v>11</v>
      </c>
      <c r="C74" s="36" t="s">
        <v>43</v>
      </c>
      <c r="D74" s="36" t="s">
        <v>44</v>
      </c>
      <c r="E74" s="18">
        <f>'[3]Бюджет 2025 1 чтение'!$G$1127</f>
        <v>1490.1</v>
      </c>
      <c r="F74" s="18">
        <f>'[1]Поправки февраль'!$H$1148</f>
        <v>0</v>
      </c>
      <c r="G74" s="10">
        <f t="shared" si="1"/>
        <v>1490.1</v>
      </c>
      <c r="H74" s="14">
        <v>1490.1</v>
      </c>
      <c r="I74" s="4">
        <v>1490.1</v>
      </c>
    </row>
    <row r="75" spans="1:9" ht="12" customHeight="1">
      <c r="A75" s="1"/>
      <c r="B75" s="20" t="s">
        <v>13</v>
      </c>
      <c r="C75" s="36" t="s">
        <v>43</v>
      </c>
      <c r="D75" s="36" t="s">
        <v>54</v>
      </c>
      <c r="E75" s="18">
        <f>'[3]Бюджет 2025 1 чтение'!$G$1135</f>
        <v>131.5</v>
      </c>
      <c r="F75" s="18">
        <f>'[1]Поправки февраль'!$H$1156</f>
        <v>0</v>
      </c>
      <c r="G75" s="10">
        <f t="shared" si="1"/>
        <v>131.5</v>
      </c>
      <c r="H75" s="14"/>
      <c r="I75" s="4"/>
    </row>
    <row r="76" spans="1:9">
      <c r="A76" s="1"/>
      <c r="B76" s="20" t="s">
        <v>19</v>
      </c>
      <c r="C76" s="36" t="s">
        <v>43</v>
      </c>
      <c r="D76" s="36" t="s">
        <v>45</v>
      </c>
      <c r="E76" s="18">
        <f>'[3]Бюджет 2025 1 чтение'!$G$1175</f>
        <v>7223.2000000000007</v>
      </c>
      <c r="F76" s="18">
        <f>'[1]Поправки февраль'!$H$1196</f>
        <v>818.4</v>
      </c>
      <c r="G76" s="10">
        <f t="shared" si="1"/>
        <v>8041.6</v>
      </c>
      <c r="H76" s="14">
        <f>'[3]Бюджет 2025 1 чтение'!$H$1176</f>
        <v>9165.2999999999993</v>
      </c>
      <c r="I76" s="4">
        <f>'[3]Бюджет 2025 1 чтение'!$I$1176</f>
        <v>8904.7000000000007</v>
      </c>
    </row>
    <row r="77" spans="1:9" ht="24">
      <c r="A77" s="1"/>
      <c r="B77" s="20" t="s">
        <v>14</v>
      </c>
      <c r="C77" s="36" t="s">
        <v>43</v>
      </c>
      <c r="D77" s="36" t="s">
        <v>46</v>
      </c>
      <c r="E77" s="21">
        <f>'[3]Бюджет 2025 1 чтение'!$G$1227</f>
        <v>1184.5</v>
      </c>
      <c r="F77" s="21">
        <f>'[1]Поправки февраль'!$H$1248</f>
        <v>459.6</v>
      </c>
      <c r="G77" s="10">
        <f t="shared" si="1"/>
        <v>1644.1</v>
      </c>
      <c r="H77" s="14">
        <f>'[3]Бюджет 2025 1 чтение'!$H$1227</f>
        <v>1184.5</v>
      </c>
      <c r="I77" s="4">
        <f>'[3]Бюджет 2025 1 чтение'!$I$1232</f>
        <v>1184.5</v>
      </c>
    </row>
    <row r="78" spans="1:9" ht="14.25" customHeight="1">
      <c r="A78" s="1"/>
      <c r="B78" s="11" t="s">
        <v>76</v>
      </c>
      <c r="C78" s="22" t="s">
        <v>50</v>
      </c>
      <c r="D78" s="22" t="s">
        <v>47</v>
      </c>
      <c r="E78" s="24">
        <f t="shared" ref="E78:I78" si="11">E79+E80</f>
        <v>150</v>
      </c>
      <c r="F78" s="24">
        <f t="shared" si="11"/>
        <v>0</v>
      </c>
      <c r="G78" s="10">
        <f t="shared" si="1"/>
        <v>150</v>
      </c>
      <c r="H78" s="24">
        <f t="shared" si="11"/>
        <v>150</v>
      </c>
      <c r="I78" s="24">
        <f t="shared" si="11"/>
        <v>0</v>
      </c>
    </row>
    <row r="79" spans="1:9">
      <c r="A79" s="1"/>
      <c r="B79" s="20" t="s">
        <v>22</v>
      </c>
      <c r="C79" s="36" t="s">
        <v>50</v>
      </c>
      <c r="D79" s="36" t="s">
        <v>47</v>
      </c>
      <c r="E79" s="18">
        <v>150</v>
      </c>
      <c r="F79" s="18">
        <f>'[1]Поправки февраль'!$H$1271</f>
        <v>0</v>
      </c>
      <c r="G79" s="10">
        <f t="shared" si="1"/>
        <v>150</v>
      </c>
      <c r="H79" s="14">
        <v>150</v>
      </c>
      <c r="I79" s="4">
        <f>'[3]Бюджет 2025 1 чтение'!$I$1299</f>
        <v>0</v>
      </c>
    </row>
    <row r="80" spans="1:9">
      <c r="B80" s="26" t="s">
        <v>85</v>
      </c>
      <c r="C80" s="27">
        <v>1100</v>
      </c>
      <c r="D80" s="27">
        <v>1102</v>
      </c>
      <c r="E80" s="28"/>
      <c r="F80" s="28">
        <f>'[1]Поправки февраль'!$H$1328</f>
        <v>0</v>
      </c>
      <c r="G80" s="10">
        <f t="shared" si="1"/>
        <v>0</v>
      </c>
      <c r="H80" s="10"/>
      <c r="I80" s="4"/>
    </row>
    <row r="81" spans="2:9" ht="60">
      <c r="B81" s="11" t="s">
        <v>77</v>
      </c>
      <c r="C81" s="22" t="s">
        <v>48</v>
      </c>
      <c r="D81" s="22" t="s">
        <v>48</v>
      </c>
      <c r="E81" s="12">
        <f>E82+E83+E86</f>
        <v>4520.2</v>
      </c>
      <c r="F81" s="12">
        <f>F82+F83+F86</f>
        <v>0</v>
      </c>
      <c r="G81" s="10">
        <f t="shared" si="1"/>
        <v>4520.2</v>
      </c>
      <c r="H81" s="12">
        <f t="shared" ref="H81:I81" si="12">H82+H83+H86</f>
        <v>4520.2</v>
      </c>
      <c r="I81" s="10">
        <f t="shared" si="12"/>
        <v>4520.2</v>
      </c>
    </row>
    <row r="82" spans="2:9" ht="36" customHeight="1">
      <c r="B82" s="20" t="s">
        <v>65</v>
      </c>
      <c r="C82" s="36" t="s">
        <v>48</v>
      </c>
      <c r="D82" s="36" t="s">
        <v>55</v>
      </c>
      <c r="E82" s="15">
        <f>'[3]Бюджет 2025 1 чтение'!$G$1329</f>
        <v>4520.2</v>
      </c>
      <c r="F82" s="15">
        <f>'[1]Поправки февраль'!$H$1348</f>
        <v>0</v>
      </c>
      <c r="G82" s="10">
        <f t="shared" si="1"/>
        <v>4520.2</v>
      </c>
      <c r="H82" s="14">
        <f>E82</f>
        <v>4520.2</v>
      </c>
      <c r="I82" s="4">
        <f>H82</f>
        <v>4520.2</v>
      </c>
    </row>
    <row r="83" spans="2:9" hidden="1">
      <c r="B83" s="20" t="s">
        <v>20</v>
      </c>
      <c r="C83" s="36" t="s">
        <v>48</v>
      </c>
      <c r="D83" s="36" t="s">
        <v>56</v>
      </c>
      <c r="E83" s="18"/>
      <c r="F83" s="18"/>
      <c r="G83" s="10">
        <f t="shared" si="1"/>
        <v>0</v>
      </c>
      <c r="H83" s="14"/>
      <c r="I83" s="4"/>
    </row>
    <row r="84" spans="2:9" s="2" customFormat="1" ht="50.25" hidden="1" customHeight="1">
      <c r="B84" s="38" t="s">
        <v>78</v>
      </c>
      <c r="C84" s="27">
        <v>1400</v>
      </c>
      <c r="D84" s="27">
        <v>1403</v>
      </c>
      <c r="E84" s="29"/>
      <c r="F84" s="29"/>
      <c r="G84" s="10">
        <f t="shared" si="1"/>
        <v>0</v>
      </c>
      <c r="H84" s="29"/>
      <c r="I84" s="42"/>
    </row>
    <row r="85" spans="2:9" hidden="1">
      <c r="B85" s="30"/>
      <c r="C85" s="30"/>
      <c r="D85" s="30"/>
      <c r="E85" s="30"/>
      <c r="F85" s="30"/>
      <c r="G85" s="10">
        <f t="shared" si="1"/>
        <v>0</v>
      </c>
      <c r="H85" s="14"/>
      <c r="I85" s="4"/>
    </row>
    <row r="86" spans="2:9" ht="36.75" hidden="1" customHeight="1">
      <c r="B86" s="31" t="s">
        <v>79</v>
      </c>
      <c r="C86" s="27">
        <v>1400</v>
      </c>
      <c r="D86" s="27">
        <v>1403</v>
      </c>
      <c r="E86" s="23"/>
      <c r="F86" s="23"/>
      <c r="G86" s="10">
        <f t="shared" si="1"/>
        <v>0</v>
      </c>
      <c r="H86" s="14"/>
      <c r="I86" s="4"/>
    </row>
    <row r="87" spans="2:9" ht="23.25" customHeight="1">
      <c r="B87" s="32" t="s">
        <v>97</v>
      </c>
      <c r="C87" s="41" t="s">
        <v>98</v>
      </c>
      <c r="D87" s="41" t="s">
        <v>98</v>
      </c>
      <c r="E87" s="5">
        <f>E88</f>
        <v>0</v>
      </c>
      <c r="F87" s="5">
        <f>F88</f>
        <v>0</v>
      </c>
      <c r="G87" s="10">
        <f t="shared" si="1"/>
        <v>0</v>
      </c>
      <c r="H87" s="4">
        <f>H88</f>
        <v>4205.1000000000004</v>
      </c>
      <c r="I87" s="4">
        <f>I88</f>
        <v>9000</v>
      </c>
    </row>
    <row r="88" spans="2:9">
      <c r="B88" s="44" t="s">
        <v>86</v>
      </c>
      <c r="C88" s="43">
        <v>9999</v>
      </c>
      <c r="D88" s="43">
        <v>9999</v>
      </c>
      <c r="E88" s="5"/>
      <c r="F88" s="5">
        <f>'[1]Поправки февраль'!$H$1371</f>
        <v>0</v>
      </c>
      <c r="G88" s="10">
        <f t="shared" si="1"/>
        <v>0</v>
      </c>
      <c r="H88" s="4">
        <f>'[3]Бюджет 2025 1 чтение'!$H$1353</f>
        <v>4205.1000000000004</v>
      </c>
      <c r="I88" s="4">
        <f>'[3]Бюджет 2025 1 чтение'!$I$1353</f>
        <v>9000</v>
      </c>
    </row>
  </sheetData>
  <mergeCells count="29">
    <mergeCell ref="B28:H28"/>
    <mergeCell ref="B29:H29"/>
    <mergeCell ref="B30:H30"/>
    <mergeCell ref="B31:H31"/>
    <mergeCell ref="B32:B35"/>
    <mergeCell ref="C32:C35"/>
    <mergeCell ref="D32:D35"/>
    <mergeCell ref="E32:I33"/>
    <mergeCell ref="H34:H35"/>
    <mergeCell ref="I34:I35"/>
    <mergeCell ref="E34:G34"/>
    <mergeCell ref="B27:H27"/>
    <mergeCell ref="B12:I12"/>
    <mergeCell ref="B13:I13"/>
    <mergeCell ref="B14:I14"/>
    <mergeCell ref="B15:I15"/>
    <mergeCell ref="B16:I16"/>
    <mergeCell ref="B17:I17"/>
    <mergeCell ref="B19:I19"/>
    <mergeCell ref="B23:H23"/>
    <mergeCell ref="B24:H24"/>
    <mergeCell ref="B25:H25"/>
    <mergeCell ref="B26:H26"/>
    <mergeCell ref="B11:I11"/>
    <mergeCell ref="B2:I2"/>
    <mergeCell ref="B3:I3"/>
    <mergeCell ref="B4:I4"/>
    <mergeCell ref="B5:I5"/>
    <mergeCell ref="B6:I6"/>
  </mergeCells>
  <pageMargins left="0" right="0" top="0" bottom="0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Поправки март</vt:lpstr>
      <vt:lpstr>Поправки февраль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</dc:creator>
  <cp:lastModifiedBy>BUH3</cp:lastModifiedBy>
  <cp:lastPrinted>2025-01-30T11:52:16Z</cp:lastPrinted>
  <dcterms:created xsi:type="dcterms:W3CDTF">2004-10-22T12:41:04Z</dcterms:created>
  <dcterms:modified xsi:type="dcterms:W3CDTF">2025-03-25T13:10:58Z</dcterms:modified>
</cp:coreProperties>
</file>