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<sst xmlns="http://schemas.openxmlformats.org/spreadsheetml/2006/main" count="932" uniqueCount="283">
  <si>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</si>
  <si>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</si>
  <si>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</si>
  <si>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</si>
  <si>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</si>
  <si>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</si>
  <si>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</si>
  <si>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</si>
  <si>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</si>
  <si>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</si>
  <si>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</si>
  <si>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</si>
  <si>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</si>
  <si>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</si>
  <si>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</si>
  <si>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Убытки</t>
  </si>
  <si>
    <t>в том числе:</t>
  </si>
  <si>
    <t>Бытовые услуги</t>
  </si>
  <si>
    <t>Услуги связи</t>
  </si>
  <si>
    <t>Услуги учреждений культуры</t>
  </si>
  <si>
    <t>Услуги физической культуры и спорта</t>
  </si>
  <si>
    <t>Санаторно-оздоровительные услуги</t>
  </si>
  <si>
    <t>Услуги правового характера</t>
  </si>
  <si>
    <t>Агропромышленный комплекс</t>
  </si>
  <si>
    <t xml:space="preserve">     все категории хозяйств</t>
  </si>
  <si>
    <t xml:space="preserve">     личные подсобные хозяйства населения</t>
  </si>
  <si>
    <t xml:space="preserve">     крестьянские (фермерские) хозяйства</t>
  </si>
  <si>
    <t xml:space="preserve">Производство сельскохозяйственной продукции </t>
  </si>
  <si>
    <t>Все категории хозяйств</t>
  </si>
  <si>
    <t xml:space="preserve">     зерно</t>
  </si>
  <si>
    <t xml:space="preserve">     сахарная свекла</t>
  </si>
  <si>
    <t xml:space="preserve">     картофель</t>
  </si>
  <si>
    <t xml:space="preserve">     овощи</t>
  </si>
  <si>
    <t xml:space="preserve">     плоды и ягоды</t>
  </si>
  <si>
    <t xml:space="preserve">     мясо (в живом весе)</t>
  </si>
  <si>
    <t xml:space="preserve">     молоко</t>
  </si>
  <si>
    <t xml:space="preserve">     яйца</t>
  </si>
  <si>
    <t>Личные подсобные хозяйства населения</t>
  </si>
  <si>
    <t>тыс. шт.</t>
  </si>
  <si>
    <t xml:space="preserve">     крупный рогатый скот</t>
  </si>
  <si>
    <t xml:space="preserve">     в т. ч. коровы</t>
  </si>
  <si>
    <t xml:space="preserve">     свиньи</t>
  </si>
  <si>
    <t xml:space="preserve">     птица</t>
  </si>
  <si>
    <t xml:space="preserve">     в т.ч. коровы</t>
  </si>
  <si>
    <t>га</t>
  </si>
  <si>
    <t xml:space="preserve">     в том числе:</t>
  </si>
  <si>
    <t xml:space="preserve">     зерновые - всего</t>
  </si>
  <si>
    <t xml:space="preserve">         из них:</t>
  </si>
  <si>
    <t xml:space="preserve">         озимые</t>
  </si>
  <si>
    <t xml:space="preserve">         яровые</t>
  </si>
  <si>
    <t xml:space="preserve">     конопля</t>
  </si>
  <si>
    <t>в т. ч. в разрезе предприятий</t>
  </si>
  <si>
    <t>Сельхозпредприятия - всего</t>
  </si>
  <si>
    <t>Посевные площади</t>
  </si>
  <si>
    <t>вся посевная площадь</t>
  </si>
  <si>
    <t>в соотв. ед. изм.</t>
  </si>
  <si>
    <t>Финансовые результаты деятельности предприятий и организаций</t>
  </si>
  <si>
    <t>тыс. руб.</t>
  </si>
  <si>
    <t>Потребительский рынок</t>
  </si>
  <si>
    <t xml:space="preserve">     картофель </t>
  </si>
  <si>
    <t xml:space="preserve">     мясо(в живом весе)</t>
  </si>
  <si>
    <t>Крестьянские(фермерские хозяйства)</t>
  </si>
  <si>
    <t>Крестьянские (фермерские) хозяйства</t>
  </si>
  <si>
    <r>
      <t xml:space="preserve">  </t>
    </r>
    <r>
      <rPr>
        <b/>
        <sz val="11"/>
        <rFont val="Times New Roman Cyr"/>
        <family val="1"/>
      </rPr>
      <t>Прибыль</t>
    </r>
    <r>
      <rPr>
        <sz val="11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</si>
  <si>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11"/>
        <rFont val="Times New Roman Cyr"/>
        <family val="1"/>
      </rPr>
      <t xml:space="preserve"> - всего</t>
    </r>
  </si>
  <si>
    <r>
      <t>Поголовье скота и птицы</t>
    </r>
    <r>
      <rPr>
        <sz val="11"/>
        <rFont val="Times New Roman Cyr"/>
        <family val="1"/>
      </rPr>
      <t xml:space="preserve"> на конец периода</t>
    </r>
  </si>
  <si>
    <t>Медицинские услуги</t>
  </si>
  <si>
    <t>Валовая продукция сельского хозяйства в действующих ценах соответствующих лет</t>
  </si>
  <si>
    <t xml:space="preserve">     сельхозпредприятия</t>
  </si>
  <si>
    <t xml:space="preserve">Сельхозпредприятия </t>
  </si>
  <si>
    <r>
      <t>Выбытие основных фондов в среднем за год</t>
    </r>
    <r>
      <rPr>
        <sz val="11"/>
        <rFont val="Times New Roman Cyr"/>
        <family val="1"/>
      </rPr>
      <t xml:space="preserve"> - всего</t>
    </r>
  </si>
  <si>
    <t>Социальные индикаторы</t>
  </si>
  <si>
    <t>Агропромышленные формирования в районе</t>
  </si>
  <si>
    <t>единиц</t>
  </si>
  <si>
    <t xml:space="preserve">Количество агрофирм - всего </t>
  </si>
  <si>
    <t>Выручка от реализации продукции</t>
  </si>
  <si>
    <t>Прибыль</t>
  </si>
  <si>
    <t xml:space="preserve">     мясо</t>
  </si>
  <si>
    <t xml:space="preserve">     колбасные изделия</t>
  </si>
  <si>
    <t xml:space="preserve">     прочие</t>
  </si>
  <si>
    <t xml:space="preserve">     кондитерские изделия</t>
  </si>
  <si>
    <t xml:space="preserve">Производство с/х продукции: </t>
  </si>
  <si>
    <t>тонн</t>
  </si>
  <si>
    <t>Инвестиции</t>
  </si>
  <si>
    <t>Объем подрядных работ по строительным организациям всех форм собственности, зарегистрированным на территории района(города)</t>
  </si>
  <si>
    <t>Ввод в действие производственных мощностей:</t>
  </si>
  <si>
    <t>Иностранные инвестиции - всего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</si>
  <si>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</si>
  <si>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</si>
  <si>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</si>
  <si>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</si>
  <si>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</si>
  <si>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</si>
  <si>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</si>
  <si>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</si>
  <si>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</si>
  <si>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</si>
  <si>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</si>
  <si>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</si>
  <si>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</si>
  <si>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</si>
  <si>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</si>
  <si>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</si>
  <si>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</si>
  <si>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</si>
  <si>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</si>
  <si>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</si>
  <si>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</si>
  <si>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</si>
  <si>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</si>
  <si>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</si>
  <si>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</si>
  <si>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</si>
  <si>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</si>
  <si>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</si>
  <si>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</si>
  <si>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</si>
  <si>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</si>
  <si>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</si>
  <si>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</si>
  <si>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</si>
  <si>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</si>
  <si>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</si>
  <si>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</si>
  <si>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 xml:space="preserve">     Клубы </t>
  </si>
  <si>
    <t>Жилищно-коммунальное хозяйство</t>
  </si>
  <si>
    <t>Производство продукции (работ, услуг) в действующих ценах каждого года</t>
  </si>
  <si>
    <t xml:space="preserve">  образование</t>
  </si>
  <si>
    <t xml:space="preserve">  в действующих ценах каждого года </t>
  </si>
  <si>
    <t xml:space="preserve">     рапс</t>
  </si>
  <si>
    <t xml:space="preserve">     соя</t>
  </si>
  <si>
    <t>перечислить:</t>
  </si>
  <si>
    <t xml:space="preserve">     хлебобулочные изделия</t>
  </si>
  <si>
    <t>в т. ч. досчет на неформальную экономику</t>
  </si>
  <si>
    <t>Услуги транспорта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</si>
  <si>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</si>
  <si>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</si>
  <si>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</si>
  <si>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</si>
  <si>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</si>
  <si>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сельское хоз-во, охота и лесное хоз-во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</si>
  <si>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</si>
  <si>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</si>
  <si>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</t>
  </si>
  <si>
    <t>строительство</t>
  </si>
  <si>
    <t>гостиницы и рестораны</t>
  </si>
  <si>
    <t>транспорт</t>
  </si>
  <si>
    <t>связь</t>
  </si>
  <si>
    <t>государственное управление</t>
  </si>
  <si>
    <t>здравоохранение и предоставление социальных услуг</t>
  </si>
  <si>
    <t>операции с недвижимым имуществом</t>
  </si>
  <si>
    <t>финансовая деятельность</t>
  </si>
  <si>
    <t>предоставление прочих коммунальных, социальных и персональных услуг</t>
  </si>
  <si>
    <t>в том числе по видам экономической деятельности и в разрезе предприятий:</t>
  </si>
  <si>
    <t>образование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</si>
  <si>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</si>
  <si>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</si>
  <si>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</si>
  <si>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</si>
  <si>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Экономически обоснованные тарифы на ЖКУ по видам услуг:</t>
  </si>
  <si>
    <t>руб./ед.изм.</t>
  </si>
  <si>
    <t>Тарифы установленные для населения на ЖКУ по видам услуг:</t>
  </si>
  <si>
    <t>Тарифы прочим потребителям ЖКУ по видам услуг:</t>
  </si>
  <si>
    <t>Уровень возмещения населением платежей за предоставление ЖКУ</t>
  </si>
  <si>
    <t xml:space="preserve">Доходы ЖКХ - всего по району в действующих ценах каждого года </t>
  </si>
  <si>
    <t xml:space="preserve">   в том числе среднесписочная численность работников (по годовому отчету) по видам экономической деятельности:</t>
  </si>
  <si>
    <r>
      <t xml:space="preserve">Фонд оплаты труда (по годовому отчету) - </t>
    </r>
    <r>
      <rPr>
        <sz val="11"/>
        <rFont val="Times New Roman Cyr"/>
        <family val="1"/>
      </rPr>
      <t>всего</t>
    </r>
    <r>
      <rPr>
        <b/>
        <sz val="11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</si>
  <si>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</si>
  <si>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r>
      <t xml:space="preserve">Поступление основных фондов предприятий всех форм собственности - </t>
    </r>
    <r>
      <rPr>
        <sz val="11"/>
        <rFont val="Times New Roman Cyr"/>
        <family val="0"/>
      </rPr>
      <t>всего</t>
    </r>
  </si>
  <si>
    <t>рыболовство, рыбоводство</t>
  </si>
  <si>
    <t>добыча полезных ископаемых</t>
  </si>
  <si>
    <r>
      <t>Полная балансовая стоимость основных фондов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 конец года с учетом переоценки - всего</t>
    </r>
  </si>
  <si>
    <t>Остаточная стоимость основных фондов на конец года с учетом переоценки - всего</t>
  </si>
  <si>
    <t xml:space="preserve">   в том числе: незанятых пенсионеров</t>
  </si>
  <si>
    <t xml:space="preserve">   Детей от 0 до 7 лет</t>
  </si>
  <si>
    <t xml:space="preserve">   Численность учащихся:</t>
  </si>
  <si>
    <r>
      <t>Оборот розничной торговли</t>
    </r>
    <r>
      <rPr>
        <sz val="11"/>
        <rFont val="Times New Roman Cyr"/>
        <family val="1"/>
      </rPr>
      <t xml:space="preserve"> (во всех каналах реализации)</t>
    </r>
  </si>
  <si>
    <t>Туристские услуги</t>
  </si>
  <si>
    <r>
      <t xml:space="preserve">Оборот общественного питания </t>
    </r>
    <r>
      <rPr>
        <sz val="11"/>
        <rFont val="Times New Roman Cyr"/>
        <family val="1"/>
      </rPr>
      <t>(во всех каналах реализации)</t>
    </r>
  </si>
  <si>
    <t xml:space="preserve">   в том числе фонд оплаты труда по видам экономической деятельности и по основным предприятиям :</t>
  </si>
  <si>
    <r>
      <t>Учетный износ основных фондов, начисленный за год и отражаемый в бухгалтерской отчетности</t>
    </r>
    <r>
      <rPr>
        <sz val="11"/>
        <rFont val="Times New Roman Cyr"/>
        <family val="1"/>
      </rPr>
      <t xml:space="preserve"> - всего</t>
    </r>
  </si>
  <si>
    <t>производство и распределение электроэнергии, газа и воды - всего</t>
  </si>
  <si>
    <t>операции с недвижимым имуществом - всего</t>
  </si>
  <si>
    <t>предоставление прочих коммунальных, социальных и персональных услуг - всего</t>
  </si>
  <si>
    <t>1. Собственные средства предприятий и организаций</t>
  </si>
  <si>
    <t>в том числе по видам экономической деятельности</t>
  </si>
  <si>
    <t xml:space="preserve">      и другие (указать какие мощности)</t>
  </si>
  <si>
    <t>соотв. ед. изм.</t>
  </si>
  <si>
    <t>в том числе по видам экономической деятельности:</t>
  </si>
  <si>
    <r>
      <t xml:space="preserve"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</t>
    </r>
    <r>
      <rPr>
        <b/>
        <sz val="14"/>
        <rFont val="Times New Roman"/>
        <family val="1"/>
      </rPr>
      <t>(C+D+E)</t>
    </r>
  </si>
  <si>
    <t>гол.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</si>
  <si>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</si>
  <si>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</si>
  <si>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</si>
  <si>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 xml:space="preserve">     овцы и козы</t>
  </si>
  <si>
    <t>тыс. гол.</t>
  </si>
  <si>
    <t xml:space="preserve">     пшеница яровая</t>
  </si>
  <si>
    <t xml:space="preserve">     пшеница озимая</t>
  </si>
  <si>
    <t xml:space="preserve">     тритикале</t>
  </si>
  <si>
    <t>Урожайность зерновых</t>
  </si>
  <si>
    <t>ц/га</t>
  </si>
  <si>
    <t>Надой молока на корову</t>
  </si>
  <si>
    <t>кг</t>
  </si>
  <si>
    <t>свиней</t>
  </si>
  <si>
    <t>птицы</t>
  </si>
  <si>
    <t>Среднесуточные привесы:</t>
  </si>
  <si>
    <t>грамм</t>
  </si>
  <si>
    <t>крупного рогатого скота</t>
  </si>
  <si>
    <t xml:space="preserve">  транспорт и связь</t>
  </si>
  <si>
    <t>млн.руб.</t>
  </si>
  <si>
    <t xml:space="preserve"> тонн</t>
  </si>
  <si>
    <t xml:space="preserve">     кормовые культуры</t>
  </si>
  <si>
    <t>Пары</t>
  </si>
  <si>
    <t>Количество сельскохозяйственных угодий</t>
  </si>
  <si>
    <t>Количество пашни</t>
  </si>
  <si>
    <t>Поголовье крупного рогатого скота</t>
  </si>
  <si>
    <t>голов</t>
  </si>
  <si>
    <t>в том числе коров</t>
  </si>
  <si>
    <t>Поголовье свиней</t>
  </si>
  <si>
    <t>Поголовье овец</t>
  </si>
  <si>
    <t>Численность птицы</t>
  </si>
  <si>
    <t>в т. ч. по предприятиям:</t>
  </si>
  <si>
    <t>С. Добыча полезных ископаемых - всего</t>
  </si>
  <si>
    <t>Д. Обрабатывающие производства - всего</t>
  </si>
  <si>
    <t>Е. Производство и распределение электроэнергии, газа и воды - всего</t>
  </si>
  <si>
    <t xml:space="preserve">       в общеобразовательных школах, школах-интернатах</t>
  </si>
  <si>
    <t xml:space="preserve">        в высших профессиональных учебных заведениях</t>
  </si>
  <si>
    <t xml:space="preserve">        в средних профессиональных учебных заведениях</t>
  </si>
  <si>
    <t xml:space="preserve">         в образовательных учреждениях, реализующих программы начального профессионального образования</t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</si>
  <si>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</si>
  <si>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 xml:space="preserve">несписочный фонд </t>
  </si>
  <si>
    <t>2012 год</t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</si>
  <si>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</si>
  <si>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</si>
  <si>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</si>
  <si>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</si>
  <si>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</si>
  <si>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</si>
  <si>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</si>
  <si>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</si>
  <si>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</si>
  <si>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</si>
  <si>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</si>
  <si>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</si>
  <si>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тыс. долл. США</t>
  </si>
  <si>
    <t>в т.ч. по видам экономической деятельности:</t>
  </si>
  <si>
    <t xml:space="preserve"> 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</si>
  <si>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</si>
  <si>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</si>
  <si>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 xml:space="preserve">  </t>
  </si>
  <si>
    <t>Валовая продукция сельского хозяйства в  ценах 2011 года</t>
  </si>
  <si>
    <t xml:space="preserve">     в том числе: рапс</t>
  </si>
  <si>
    <t xml:space="preserve">                         подсолнечник</t>
  </si>
  <si>
    <t xml:space="preserve">     масличные культуры - всего</t>
  </si>
  <si>
    <t>Среднесуточные привесы 
в сельскохозяйственных организациях :</t>
  </si>
  <si>
    <t xml:space="preserve">    масличные культуры - всего</t>
  </si>
  <si>
    <t xml:space="preserve">Основные показатели социально - экономического развития Троснянского  района </t>
  </si>
  <si>
    <t>МУЖКП</t>
  </si>
  <si>
    <t>ООО "Знаменский СГЦ"</t>
  </si>
  <si>
    <t>содержание и ремонт жилого фонда</t>
  </si>
  <si>
    <t>водоснабжение</t>
  </si>
  <si>
    <t>водоотведение</t>
  </si>
  <si>
    <t>теплоэнергия</t>
  </si>
  <si>
    <t>горячая вода</t>
  </si>
  <si>
    <t xml:space="preserve"> сбор и вывоз твердых бытовых отходов</t>
  </si>
  <si>
    <t>тн</t>
  </si>
  <si>
    <t>ПБР</t>
  </si>
  <si>
    <t>кв.м.</t>
  </si>
  <si>
    <t>металлоконструкции</t>
  </si>
  <si>
    <t>кирпич красный</t>
  </si>
  <si>
    <t>млн.усл.кирп.</t>
  </si>
  <si>
    <t>Численность пенсионеров (среднегодовая) - всего</t>
  </si>
  <si>
    <t>зерносушительный комплекс</t>
  </si>
  <si>
    <t>т/час</t>
  </si>
  <si>
    <t>зерно</t>
  </si>
  <si>
    <t>линии электропередачи для электрофикации сельского хозяйста 0,4 кВ</t>
  </si>
  <si>
    <t>АТС</t>
  </si>
  <si>
    <t>тыс.ном.</t>
  </si>
  <si>
    <t>в том числе численность студентов, обучающихся на очных отделениях и имеющих постоянное место жительства на территории Орловской области - для расчетов вычетов по НДФЛ</t>
  </si>
  <si>
    <t xml:space="preserve">в том числе численность учащихся в государственных и муниципальных дневных общеобразовательных учреждениях </t>
  </si>
  <si>
    <t xml:space="preserve">в том числе численность учащихся, обучающихся в дневных образовательных учреждениях и имеющих постоянное место жительства на территории Орловской области </t>
  </si>
  <si>
    <t xml:space="preserve">в том числе численность студентов, обучающихся на очных отделениях и имеющих постоянное место жительства на территории Орловской области </t>
  </si>
  <si>
    <t>темп роста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</si>
</sst>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00"/>
  </numFmts>
  <fonts count="51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.5"/>
      <name val="Times New Roman CYR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 vertical="justify"/>
    </xf>
    <xf numFmtId="0" fontId="0" fillId="0" borderId="0" xfId="0" applyFill="1" applyAlignment="1">
      <alignment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indent="5"/>
    </xf>
    <xf numFmtId="0" fontId="0" fillId="0" borderId="0" xfId="0" applyFill="1" applyAlignment="1">
      <alignment vertical="justify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left" indent="5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 vertical="top" indent="5"/>
    </xf>
    <xf numFmtId="0" fontId="5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vertical="justify"/>
    </xf>
    <xf numFmtId="0" fontId="7" fillId="33" borderId="10" xfId="0" applyFont="1" applyFill="1" applyBorder="1" applyAlignment="1">
      <alignment horizontal="left" vertical="center" wrapText="1" indent="2"/>
    </xf>
    <xf numFmtId="0" fontId="7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 indent="2"/>
    </xf>
    <xf numFmtId="0" fontId="0" fillId="33" borderId="10" xfId="0" applyFont="1" applyFill="1" applyBorder="1" applyAlignment="1">
      <alignment horizontal="left" vertical="justify" indent="2"/>
    </xf>
    <xf numFmtId="0" fontId="0" fillId="33" borderId="10" xfId="0" applyFont="1" applyFill="1" applyBorder="1" applyAlignment="1">
      <alignment vertical="justify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 indent="2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 indent="4"/>
    </xf>
    <xf numFmtId="49" fontId="7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justify"/>
    </xf>
    <xf numFmtId="0" fontId="0" fillId="33" borderId="15" xfId="0" applyFill="1" applyBorder="1" applyAlignment="1">
      <alignment vertical="justify"/>
    </xf>
    <xf numFmtId="0" fontId="0" fillId="33" borderId="16" xfId="0" applyFill="1" applyBorder="1" applyAlignment="1">
      <alignment vertical="justify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justify"/>
    </xf>
    <xf numFmtId="0" fontId="8" fillId="33" borderId="10" xfId="0" applyFont="1" applyFill="1" applyBorder="1" applyAlignment="1">
      <alignment horizontal="left" vertical="center" wrapText="1" indent="2"/>
    </xf>
    <xf numFmtId="0" fontId="3" fillId="33" borderId="10" xfId="0" applyFont="1" applyFill="1" applyBorder="1" applyAlignment="1">
      <alignment vertical="justify"/>
    </xf>
    <xf numFmtId="49" fontId="12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 indent="3"/>
    </xf>
    <xf numFmtId="0" fontId="3" fillId="33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justify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2"/>
    </xf>
    <xf numFmtId="0" fontId="14" fillId="0" borderId="10" xfId="0" applyFont="1" applyFill="1" applyBorder="1" applyAlignment="1">
      <alignment horizontal="left" vertical="center" indent="4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justify"/>
    </xf>
    <xf numFmtId="0" fontId="4" fillId="0" borderId="10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left" vertical="center" indent="5"/>
    </xf>
    <xf numFmtId="172" fontId="3" fillId="0" borderId="10" xfId="0" applyNumberFormat="1" applyFont="1" applyFill="1" applyBorder="1" applyAlignment="1">
      <alignment vertical="justify"/>
    </xf>
    <xf numFmtId="1" fontId="3" fillId="0" borderId="10" xfId="0" applyNumberFormat="1" applyFont="1" applyFill="1" applyBorder="1" applyAlignment="1">
      <alignment vertical="justify"/>
    </xf>
    <xf numFmtId="1" fontId="0" fillId="0" borderId="10" xfId="0" applyNumberFormat="1" applyFill="1" applyBorder="1" applyAlignment="1">
      <alignment vertical="justify"/>
    </xf>
    <xf numFmtId="0" fontId="7" fillId="0" borderId="10" xfId="0" applyFont="1" applyFill="1" applyBorder="1" applyAlignment="1">
      <alignment vertical="justify"/>
    </xf>
    <xf numFmtId="172" fontId="4" fillId="0" borderId="10" xfId="0" applyNumberFormat="1" applyFont="1" applyFill="1" applyBorder="1" applyAlignment="1">
      <alignment horizontal="center" vertical="justify"/>
    </xf>
    <xf numFmtId="172" fontId="3" fillId="0" borderId="10" xfId="0" applyNumberFormat="1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justify"/>
    </xf>
    <xf numFmtId="1" fontId="4" fillId="0" borderId="10" xfId="0" applyNumberFormat="1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justify"/>
    </xf>
    <xf numFmtId="0" fontId="3" fillId="0" borderId="13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justify"/>
    </xf>
    <xf numFmtId="1" fontId="3" fillId="33" borderId="10" xfId="0" applyNumberFormat="1" applyFont="1" applyFill="1" applyBorder="1" applyAlignment="1">
      <alignment horizontal="center" vertical="justify"/>
    </xf>
    <xf numFmtId="1" fontId="3" fillId="0" borderId="10" xfId="0" applyNumberFormat="1" applyFont="1" applyFill="1" applyBorder="1" applyAlignment="1">
      <alignment horizontal="center" vertical="justify"/>
    </xf>
    <xf numFmtId="172" fontId="4" fillId="34" borderId="10" xfId="0" applyNumberFormat="1" applyFont="1" applyFill="1" applyBorder="1" applyAlignment="1">
      <alignment horizontal="center" vertical="justify"/>
    </xf>
    <xf numFmtId="1" fontId="3" fillId="34" borderId="10" xfId="0" applyNumberFormat="1" applyFont="1" applyFill="1" applyBorder="1" applyAlignment="1">
      <alignment vertical="justify"/>
    </xf>
    <xf numFmtId="1" fontId="0" fillId="34" borderId="10" xfId="0" applyNumberFormat="1" applyFill="1" applyBorder="1" applyAlignment="1">
      <alignment vertical="justify"/>
    </xf>
    <xf numFmtId="2" fontId="3" fillId="0" borderId="10" xfId="0" applyNumberFormat="1" applyFont="1" applyFill="1" applyBorder="1" applyAlignment="1">
      <alignment horizontal="center" vertical="justify"/>
    </xf>
    <xf numFmtId="2" fontId="0" fillId="0" borderId="10" xfId="0" applyNumberFormat="1" applyFill="1" applyBorder="1" applyAlignment="1">
      <alignment vertical="justify"/>
    </xf>
    <xf numFmtId="0" fontId="3" fillId="0" borderId="17" xfId="0" applyFont="1" applyFill="1" applyBorder="1" applyAlignment="1">
      <alignment horizontal="center" vertical="justify"/>
    </xf>
    <xf numFmtId="2" fontId="3" fillId="0" borderId="10" xfId="0" applyNumberFormat="1" applyFont="1" applyFill="1" applyBorder="1" applyAlignment="1">
      <alignment vertical="justify"/>
    </xf>
    <xf numFmtId="0" fontId="0" fillId="0" borderId="0" xfId="0" applyFill="1" applyBorder="1" applyAlignment="1">
      <alignment vertical="justify"/>
    </xf>
    <xf numFmtId="2" fontId="3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justify"/>
    </xf>
    <xf numFmtId="0" fontId="0" fillId="0" borderId="19" xfId="0" applyFill="1" applyBorder="1" applyAlignment="1">
      <alignment vertical="justify"/>
    </xf>
    <xf numFmtId="0" fontId="0" fillId="0" borderId="20" xfId="0" applyFill="1" applyBorder="1" applyAlignment="1">
      <alignment vertical="justify"/>
    </xf>
    <xf numFmtId="0" fontId="2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295</xdr:row>
      <xdr:rowOff>76200</xdr:rowOff>
    </xdr:from>
    <xdr:to>
      <xdr:col>0</xdr:col>
      <xdr:colOff>2238375</xdr:colOff>
      <xdr:row>295</xdr:row>
      <xdr:rowOff>76200</xdr:rowOff>
    </xdr:to>
    <xdr:sp>
      <xdr:nvSpPr>
        <xdr:cNvPr id="1" name="Line 5"/>
        <xdr:cNvSpPr>
          <a:spLocks/>
        </xdr:cNvSpPr>
      </xdr:nvSpPr>
      <xdr:spPr>
        <a:xfrm>
          <a:off x="180975" y="7075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295</xdr:row>
      <xdr:rowOff>161925</xdr:rowOff>
    </xdr:from>
    <xdr:to>
      <xdr:col>0</xdr:col>
      <xdr:colOff>2238375</xdr:colOff>
      <xdr:row>295</xdr:row>
      <xdr:rowOff>161925</xdr:rowOff>
    </xdr:to>
    <xdr:sp>
      <xdr:nvSpPr>
        <xdr:cNvPr id="2" name="Line 6"/>
        <xdr:cNvSpPr>
          <a:spLocks/>
        </xdr:cNvSpPr>
      </xdr:nvSpPr>
      <xdr:spPr>
        <a:xfrm>
          <a:off x="161925" y="7083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298</xdr:row>
      <xdr:rowOff>76200</xdr:rowOff>
    </xdr:from>
    <xdr:to>
      <xdr:col>0</xdr:col>
      <xdr:colOff>2238375</xdr:colOff>
      <xdr:row>298</xdr:row>
      <xdr:rowOff>76200</xdr:rowOff>
    </xdr:to>
    <xdr:sp>
      <xdr:nvSpPr>
        <xdr:cNvPr id="3" name="Line 11"/>
        <xdr:cNvSpPr>
          <a:spLocks/>
        </xdr:cNvSpPr>
      </xdr:nvSpPr>
      <xdr:spPr>
        <a:xfrm>
          <a:off x="180975" y="71351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298</xdr:row>
      <xdr:rowOff>161925</xdr:rowOff>
    </xdr:from>
    <xdr:to>
      <xdr:col>0</xdr:col>
      <xdr:colOff>2238375</xdr:colOff>
      <xdr:row>298</xdr:row>
      <xdr:rowOff>161925</xdr:rowOff>
    </xdr:to>
    <xdr:sp>
      <xdr:nvSpPr>
        <xdr:cNvPr id="4" name="Line 12"/>
        <xdr:cNvSpPr>
          <a:spLocks/>
        </xdr:cNvSpPr>
      </xdr:nvSpPr>
      <xdr:spPr>
        <a:xfrm>
          <a:off x="161925" y="7143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85</xdr:row>
      <xdr:rowOff>76200</xdr:rowOff>
    </xdr:from>
    <xdr:to>
      <xdr:col>0</xdr:col>
      <xdr:colOff>2238375</xdr:colOff>
      <xdr:row>85</xdr:row>
      <xdr:rowOff>76200</xdr:rowOff>
    </xdr:to>
    <xdr:sp>
      <xdr:nvSpPr>
        <xdr:cNvPr id="5" name="Line 97"/>
        <xdr:cNvSpPr>
          <a:spLocks/>
        </xdr:cNvSpPr>
      </xdr:nvSpPr>
      <xdr:spPr>
        <a:xfrm>
          <a:off x="180975" y="20393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85</xdr:row>
      <xdr:rowOff>161925</xdr:rowOff>
    </xdr:from>
    <xdr:to>
      <xdr:col>0</xdr:col>
      <xdr:colOff>2238375</xdr:colOff>
      <xdr:row>85</xdr:row>
      <xdr:rowOff>161925</xdr:rowOff>
    </xdr:to>
    <xdr:sp>
      <xdr:nvSpPr>
        <xdr:cNvPr id="6" name="Line 98"/>
        <xdr:cNvSpPr>
          <a:spLocks/>
        </xdr:cNvSpPr>
      </xdr:nvSpPr>
      <xdr:spPr>
        <a:xfrm>
          <a:off x="161925" y="20478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83</xdr:row>
      <xdr:rowOff>76200</xdr:rowOff>
    </xdr:from>
    <xdr:to>
      <xdr:col>0</xdr:col>
      <xdr:colOff>2238375</xdr:colOff>
      <xdr:row>83</xdr:row>
      <xdr:rowOff>76200</xdr:rowOff>
    </xdr:to>
    <xdr:sp>
      <xdr:nvSpPr>
        <xdr:cNvPr id="7" name="Line 99"/>
        <xdr:cNvSpPr>
          <a:spLocks/>
        </xdr:cNvSpPr>
      </xdr:nvSpPr>
      <xdr:spPr>
        <a:xfrm>
          <a:off x="180975" y="19992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83</xdr:row>
      <xdr:rowOff>161925</xdr:rowOff>
    </xdr:from>
    <xdr:to>
      <xdr:col>0</xdr:col>
      <xdr:colOff>2238375</xdr:colOff>
      <xdr:row>83</xdr:row>
      <xdr:rowOff>161925</xdr:rowOff>
    </xdr:to>
    <xdr:sp>
      <xdr:nvSpPr>
        <xdr:cNvPr id="8" name="Line 100"/>
        <xdr:cNvSpPr>
          <a:spLocks/>
        </xdr:cNvSpPr>
      </xdr:nvSpPr>
      <xdr:spPr>
        <a:xfrm>
          <a:off x="161925" y="20078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81</xdr:row>
      <xdr:rowOff>76200</xdr:rowOff>
    </xdr:from>
    <xdr:to>
      <xdr:col>0</xdr:col>
      <xdr:colOff>2238375</xdr:colOff>
      <xdr:row>81</xdr:row>
      <xdr:rowOff>76200</xdr:rowOff>
    </xdr:to>
    <xdr:sp>
      <xdr:nvSpPr>
        <xdr:cNvPr id="9" name="Line 101"/>
        <xdr:cNvSpPr>
          <a:spLocks/>
        </xdr:cNvSpPr>
      </xdr:nvSpPr>
      <xdr:spPr>
        <a:xfrm>
          <a:off x="180975" y="1959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81</xdr:row>
      <xdr:rowOff>161925</xdr:rowOff>
    </xdr:from>
    <xdr:to>
      <xdr:col>0</xdr:col>
      <xdr:colOff>2238375</xdr:colOff>
      <xdr:row>81</xdr:row>
      <xdr:rowOff>161925</xdr:rowOff>
    </xdr:to>
    <xdr:sp>
      <xdr:nvSpPr>
        <xdr:cNvPr id="10" name="Line 102"/>
        <xdr:cNvSpPr>
          <a:spLocks/>
        </xdr:cNvSpPr>
      </xdr:nvSpPr>
      <xdr:spPr>
        <a:xfrm>
          <a:off x="161925" y="1967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80</xdr:row>
      <xdr:rowOff>0</xdr:rowOff>
    </xdr:from>
    <xdr:to>
      <xdr:col>0</xdr:col>
      <xdr:colOff>2238375</xdr:colOff>
      <xdr:row>80</xdr:row>
      <xdr:rowOff>0</xdr:rowOff>
    </xdr:to>
    <xdr:sp>
      <xdr:nvSpPr>
        <xdr:cNvPr id="11" name="Line 103"/>
        <xdr:cNvSpPr>
          <a:spLocks/>
        </xdr:cNvSpPr>
      </xdr:nvSpPr>
      <xdr:spPr>
        <a:xfrm>
          <a:off x="180975" y="19316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80</xdr:row>
      <xdr:rowOff>0</xdr:rowOff>
    </xdr:from>
    <xdr:to>
      <xdr:col>0</xdr:col>
      <xdr:colOff>2238375</xdr:colOff>
      <xdr:row>80</xdr:row>
      <xdr:rowOff>0</xdr:rowOff>
    </xdr:to>
    <xdr:sp>
      <xdr:nvSpPr>
        <xdr:cNvPr id="12" name="Line 104"/>
        <xdr:cNvSpPr>
          <a:spLocks/>
        </xdr:cNvSpPr>
      </xdr:nvSpPr>
      <xdr:spPr>
        <a:xfrm>
          <a:off x="161925" y="19316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79</xdr:row>
      <xdr:rowOff>76200</xdr:rowOff>
    </xdr:from>
    <xdr:to>
      <xdr:col>0</xdr:col>
      <xdr:colOff>2238375</xdr:colOff>
      <xdr:row>79</xdr:row>
      <xdr:rowOff>76200</xdr:rowOff>
    </xdr:to>
    <xdr:sp>
      <xdr:nvSpPr>
        <xdr:cNvPr id="13" name="Line 105"/>
        <xdr:cNvSpPr>
          <a:spLocks/>
        </xdr:cNvSpPr>
      </xdr:nvSpPr>
      <xdr:spPr>
        <a:xfrm>
          <a:off x="180975" y="19192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79</xdr:row>
      <xdr:rowOff>161925</xdr:rowOff>
    </xdr:from>
    <xdr:to>
      <xdr:col>0</xdr:col>
      <xdr:colOff>2238375</xdr:colOff>
      <xdr:row>79</xdr:row>
      <xdr:rowOff>161925</xdr:rowOff>
    </xdr:to>
    <xdr:sp>
      <xdr:nvSpPr>
        <xdr:cNvPr id="14" name="Line 106"/>
        <xdr:cNvSpPr>
          <a:spLocks/>
        </xdr:cNvSpPr>
      </xdr:nvSpPr>
      <xdr:spPr>
        <a:xfrm>
          <a:off x="161925" y="19278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77</xdr:row>
      <xdr:rowOff>76200</xdr:rowOff>
    </xdr:from>
    <xdr:to>
      <xdr:col>0</xdr:col>
      <xdr:colOff>2238375</xdr:colOff>
      <xdr:row>77</xdr:row>
      <xdr:rowOff>76200</xdr:rowOff>
    </xdr:to>
    <xdr:sp>
      <xdr:nvSpPr>
        <xdr:cNvPr id="15" name="Line 107"/>
        <xdr:cNvSpPr>
          <a:spLocks/>
        </xdr:cNvSpPr>
      </xdr:nvSpPr>
      <xdr:spPr>
        <a:xfrm>
          <a:off x="180975" y="1879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77</xdr:row>
      <xdr:rowOff>161925</xdr:rowOff>
    </xdr:from>
    <xdr:to>
      <xdr:col>0</xdr:col>
      <xdr:colOff>2238375</xdr:colOff>
      <xdr:row>77</xdr:row>
      <xdr:rowOff>161925</xdr:rowOff>
    </xdr:to>
    <xdr:sp>
      <xdr:nvSpPr>
        <xdr:cNvPr id="16" name="Line 108"/>
        <xdr:cNvSpPr>
          <a:spLocks/>
        </xdr:cNvSpPr>
      </xdr:nvSpPr>
      <xdr:spPr>
        <a:xfrm>
          <a:off x="161925" y="1887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76200</xdr:rowOff>
    </xdr:from>
    <xdr:to>
      <xdr:col>0</xdr:col>
      <xdr:colOff>2238375</xdr:colOff>
      <xdr:row>65</xdr:row>
      <xdr:rowOff>76200</xdr:rowOff>
    </xdr:to>
    <xdr:sp>
      <xdr:nvSpPr>
        <xdr:cNvPr id="17" name="Line 109"/>
        <xdr:cNvSpPr>
          <a:spLocks/>
        </xdr:cNvSpPr>
      </xdr:nvSpPr>
      <xdr:spPr>
        <a:xfrm>
          <a:off x="180975" y="1639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65</xdr:row>
      <xdr:rowOff>161925</xdr:rowOff>
    </xdr:from>
    <xdr:to>
      <xdr:col>0</xdr:col>
      <xdr:colOff>2238375</xdr:colOff>
      <xdr:row>65</xdr:row>
      <xdr:rowOff>161925</xdr:rowOff>
    </xdr:to>
    <xdr:sp>
      <xdr:nvSpPr>
        <xdr:cNvPr id="18" name="Line 110"/>
        <xdr:cNvSpPr>
          <a:spLocks/>
        </xdr:cNvSpPr>
      </xdr:nvSpPr>
      <xdr:spPr>
        <a:xfrm>
          <a:off x="161925" y="16478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</xdr:row>
      <xdr:rowOff>0</xdr:rowOff>
    </xdr:from>
    <xdr:to>
      <xdr:col>0</xdr:col>
      <xdr:colOff>2238375</xdr:colOff>
      <xdr:row>64</xdr:row>
      <xdr:rowOff>0</xdr:rowOff>
    </xdr:to>
    <xdr:sp>
      <xdr:nvSpPr>
        <xdr:cNvPr id="19" name="Line 111"/>
        <xdr:cNvSpPr>
          <a:spLocks/>
        </xdr:cNvSpPr>
      </xdr:nvSpPr>
      <xdr:spPr>
        <a:xfrm>
          <a:off x="180975" y="16116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</xdr:row>
      <xdr:rowOff>0</xdr:rowOff>
    </xdr:from>
    <xdr:to>
      <xdr:col>0</xdr:col>
      <xdr:colOff>2238375</xdr:colOff>
      <xdr:row>64</xdr:row>
      <xdr:rowOff>0</xdr:rowOff>
    </xdr:to>
    <xdr:sp>
      <xdr:nvSpPr>
        <xdr:cNvPr id="20" name="Line 112"/>
        <xdr:cNvSpPr>
          <a:spLocks/>
        </xdr:cNvSpPr>
      </xdr:nvSpPr>
      <xdr:spPr>
        <a:xfrm>
          <a:off x="161925" y="16116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</xdr:row>
      <xdr:rowOff>76200</xdr:rowOff>
    </xdr:from>
    <xdr:to>
      <xdr:col>0</xdr:col>
      <xdr:colOff>2238375</xdr:colOff>
      <xdr:row>63</xdr:row>
      <xdr:rowOff>76200</xdr:rowOff>
    </xdr:to>
    <xdr:sp>
      <xdr:nvSpPr>
        <xdr:cNvPr id="21" name="Line 113"/>
        <xdr:cNvSpPr>
          <a:spLocks/>
        </xdr:cNvSpPr>
      </xdr:nvSpPr>
      <xdr:spPr>
        <a:xfrm>
          <a:off x="180975" y="15992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63</xdr:row>
      <xdr:rowOff>161925</xdr:rowOff>
    </xdr:from>
    <xdr:to>
      <xdr:col>0</xdr:col>
      <xdr:colOff>2238375</xdr:colOff>
      <xdr:row>63</xdr:row>
      <xdr:rowOff>161925</xdr:rowOff>
    </xdr:to>
    <xdr:sp>
      <xdr:nvSpPr>
        <xdr:cNvPr id="22" name="Line 114"/>
        <xdr:cNvSpPr>
          <a:spLocks/>
        </xdr:cNvSpPr>
      </xdr:nvSpPr>
      <xdr:spPr>
        <a:xfrm>
          <a:off x="161925" y="16078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76200</xdr:rowOff>
    </xdr:from>
    <xdr:to>
      <xdr:col>0</xdr:col>
      <xdr:colOff>2238375</xdr:colOff>
      <xdr:row>61</xdr:row>
      <xdr:rowOff>76200</xdr:rowOff>
    </xdr:to>
    <xdr:sp>
      <xdr:nvSpPr>
        <xdr:cNvPr id="23" name="Line 115"/>
        <xdr:cNvSpPr>
          <a:spLocks/>
        </xdr:cNvSpPr>
      </xdr:nvSpPr>
      <xdr:spPr>
        <a:xfrm>
          <a:off x="180975" y="15592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61</xdr:row>
      <xdr:rowOff>161925</xdr:rowOff>
    </xdr:from>
    <xdr:to>
      <xdr:col>0</xdr:col>
      <xdr:colOff>2238375</xdr:colOff>
      <xdr:row>61</xdr:row>
      <xdr:rowOff>161925</xdr:rowOff>
    </xdr:to>
    <xdr:sp>
      <xdr:nvSpPr>
        <xdr:cNvPr id="24" name="Line 116"/>
        <xdr:cNvSpPr>
          <a:spLocks/>
        </xdr:cNvSpPr>
      </xdr:nvSpPr>
      <xdr:spPr>
        <a:xfrm>
          <a:off x="161925" y="15678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421</xdr:row>
      <xdr:rowOff>76200</xdr:rowOff>
    </xdr:from>
    <xdr:to>
      <xdr:col>0</xdr:col>
      <xdr:colOff>2238375</xdr:colOff>
      <xdr:row>421</xdr:row>
      <xdr:rowOff>76200</xdr:rowOff>
    </xdr:to>
    <xdr:sp>
      <xdr:nvSpPr>
        <xdr:cNvPr id="25" name="Line 127"/>
        <xdr:cNvSpPr>
          <a:spLocks/>
        </xdr:cNvSpPr>
      </xdr:nvSpPr>
      <xdr:spPr>
        <a:xfrm>
          <a:off x="180975" y="103832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421</xdr:row>
      <xdr:rowOff>161925</xdr:rowOff>
    </xdr:from>
    <xdr:to>
      <xdr:col>0</xdr:col>
      <xdr:colOff>2238375</xdr:colOff>
      <xdr:row>421</xdr:row>
      <xdr:rowOff>161925</xdr:rowOff>
    </xdr:to>
    <xdr:sp>
      <xdr:nvSpPr>
        <xdr:cNvPr id="26" name="Line 128"/>
        <xdr:cNvSpPr>
          <a:spLocks/>
        </xdr:cNvSpPr>
      </xdr:nvSpPr>
      <xdr:spPr>
        <a:xfrm>
          <a:off x="161925" y="103917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76200</xdr:rowOff>
    </xdr:from>
    <xdr:to>
      <xdr:col>0</xdr:col>
      <xdr:colOff>2238375</xdr:colOff>
      <xdr:row>423</xdr:row>
      <xdr:rowOff>76200</xdr:rowOff>
    </xdr:to>
    <xdr:sp>
      <xdr:nvSpPr>
        <xdr:cNvPr id="27" name="Line 129"/>
        <xdr:cNvSpPr>
          <a:spLocks/>
        </xdr:cNvSpPr>
      </xdr:nvSpPr>
      <xdr:spPr>
        <a:xfrm>
          <a:off x="180975" y="104232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161925</xdr:rowOff>
    </xdr:from>
    <xdr:to>
      <xdr:col>0</xdr:col>
      <xdr:colOff>2238375</xdr:colOff>
      <xdr:row>423</xdr:row>
      <xdr:rowOff>161925</xdr:rowOff>
    </xdr:to>
    <xdr:sp>
      <xdr:nvSpPr>
        <xdr:cNvPr id="28" name="Line 130"/>
        <xdr:cNvSpPr>
          <a:spLocks/>
        </xdr:cNvSpPr>
      </xdr:nvSpPr>
      <xdr:spPr>
        <a:xfrm>
          <a:off x="161925" y="104317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425</xdr:row>
      <xdr:rowOff>76200</xdr:rowOff>
    </xdr:from>
    <xdr:to>
      <xdr:col>0</xdr:col>
      <xdr:colOff>2238375</xdr:colOff>
      <xdr:row>425</xdr:row>
      <xdr:rowOff>76200</xdr:rowOff>
    </xdr:to>
    <xdr:sp>
      <xdr:nvSpPr>
        <xdr:cNvPr id="29" name="Line 131"/>
        <xdr:cNvSpPr>
          <a:spLocks/>
        </xdr:cNvSpPr>
      </xdr:nvSpPr>
      <xdr:spPr>
        <a:xfrm>
          <a:off x="180975" y="10463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425</xdr:row>
      <xdr:rowOff>161925</xdr:rowOff>
    </xdr:from>
    <xdr:to>
      <xdr:col>0</xdr:col>
      <xdr:colOff>2238375</xdr:colOff>
      <xdr:row>425</xdr:row>
      <xdr:rowOff>161925</xdr:rowOff>
    </xdr:to>
    <xdr:sp>
      <xdr:nvSpPr>
        <xdr:cNvPr id="30" name="Line 132"/>
        <xdr:cNvSpPr>
          <a:spLocks/>
        </xdr:cNvSpPr>
      </xdr:nvSpPr>
      <xdr:spPr>
        <a:xfrm>
          <a:off x="161925" y="10471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76200</xdr:rowOff>
    </xdr:from>
    <xdr:to>
      <xdr:col>0</xdr:col>
      <xdr:colOff>2238375</xdr:colOff>
      <xdr:row>427</xdr:row>
      <xdr:rowOff>76200</xdr:rowOff>
    </xdr:to>
    <xdr:sp>
      <xdr:nvSpPr>
        <xdr:cNvPr id="31" name="Line 133"/>
        <xdr:cNvSpPr>
          <a:spLocks/>
        </xdr:cNvSpPr>
      </xdr:nvSpPr>
      <xdr:spPr>
        <a:xfrm>
          <a:off x="180975" y="105213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427</xdr:row>
      <xdr:rowOff>161925</xdr:rowOff>
    </xdr:from>
    <xdr:to>
      <xdr:col>0</xdr:col>
      <xdr:colOff>2238375</xdr:colOff>
      <xdr:row>427</xdr:row>
      <xdr:rowOff>161925</xdr:rowOff>
    </xdr:to>
    <xdr:sp>
      <xdr:nvSpPr>
        <xdr:cNvPr id="32" name="Line 134"/>
        <xdr:cNvSpPr>
          <a:spLocks/>
        </xdr:cNvSpPr>
      </xdr:nvSpPr>
      <xdr:spPr>
        <a:xfrm>
          <a:off x="161925" y="10529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429</xdr:row>
      <xdr:rowOff>76200</xdr:rowOff>
    </xdr:from>
    <xdr:to>
      <xdr:col>0</xdr:col>
      <xdr:colOff>2238375</xdr:colOff>
      <xdr:row>429</xdr:row>
      <xdr:rowOff>76200</xdr:rowOff>
    </xdr:to>
    <xdr:sp>
      <xdr:nvSpPr>
        <xdr:cNvPr id="33" name="Line 135"/>
        <xdr:cNvSpPr>
          <a:spLocks/>
        </xdr:cNvSpPr>
      </xdr:nvSpPr>
      <xdr:spPr>
        <a:xfrm>
          <a:off x="180975" y="105613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429</xdr:row>
      <xdr:rowOff>161925</xdr:rowOff>
    </xdr:from>
    <xdr:to>
      <xdr:col>0</xdr:col>
      <xdr:colOff>2238375</xdr:colOff>
      <xdr:row>429</xdr:row>
      <xdr:rowOff>161925</xdr:rowOff>
    </xdr:to>
    <xdr:sp>
      <xdr:nvSpPr>
        <xdr:cNvPr id="34" name="Line 136"/>
        <xdr:cNvSpPr>
          <a:spLocks/>
        </xdr:cNvSpPr>
      </xdr:nvSpPr>
      <xdr:spPr>
        <a:xfrm>
          <a:off x="161925" y="105698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431</xdr:row>
      <xdr:rowOff>76200</xdr:rowOff>
    </xdr:from>
    <xdr:to>
      <xdr:col>0</xdr:col>
      <xdr:colOff>2238375</xdr:colOff>
      <xdr:row>431</xdr:row>
      <xdr:rowOff>76200</xdr:rowOff>
    </xdr:to>
    <xdr:sp>
      <xdr:nvSpPr>
        <xdr:cNvPr id="35" name="Line 137"/>
        <xdr:cNvSpPr>
          <a:spLocks/>
        </xdr:cNvSpPr>
      </xdr:nvSpPr>
      <xdr:spPr>
        <a:xfrm>
          <a:off x="180975" y="10638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431</xdr:row>
      <xdr:rowOff>161925</xdr:rowOff>
    </xdr:from>
    <xdr:to>
      <xdr:col>0</xdr:col>
      <xdr:colOff>2238375</xdr:colOff>
      <xdr:row>431</xdr:row>
      <xdr:rowOff>161925</xdr:rowOff>
    </xdr:to>
    <xdr:sp>
      <xdr:nvSpPr>
        <xdr:cNvPr id="36" name="Line 138"/>
        <xdr:cNvSpPr>
          <a:spLocks/>
        </xdr:cNvSpPr>
      </xdr:nvSpPr>
      <xdr:spPr>
        <a:xfrm>
          <a:off x="161925" y="10647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470</xdr:row>
      <xdr:rowOff>76200</xdr:rowOff>
    </xdr:from>
    <xdr:to>
      <xdr:col>0</xdr:col>
      <xdr:colOff>2238375</xdr:colOff>
      <xdr:row>470</xdr:row>
      <xdr:rowOff>76200</xdr:rowOff>
    </xdr:to>
    <xdr:sp>
      <xdr:nvSpPr>
        <xdr:cNvPr id="37" name="Line 159"/>
        <xdr:cNvSpPr>
          <a:spLocks/>
        </xdr:cNvSpPr>
      </xdr:nvSpPr>
      <xdr:spPr>
        <a:xfrm>
          <a:off x="180975" y="11604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470</xdr:row>
      <xdr:rowOff>161925</xdr:rowOff>
    </xdr:from>
    <xdr:to>
      <xdr:col>0</xdr:col>
      <xdr:colOff>2238375</xdr:colOff>
      <xdr:row>470</xdr:row>
      <xdr:rowOff>161925</xdr:rowOff>
    </xdr:to>
    <xdr:sp>
      <xdr:nvSpPr>
        <xdr:cNvPr id="38" name="Line 160"/>
        <xdr:cNvSpPr>
          <a:spLocks/>
        </xdr:cNvSpPr>
      </xdr:nvSpPr>
      <xdr:spPr>
        <a:xfrm>
          <a:off x="161925" y="11612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472</xdr:row>
      <xdr:rowOff>76200</xdr:rowOff>
    </xdr:from>
    <xdr:to>
      <xdr:col>0</xdr:col>
      <xdr:colOff>2238375</xdr:colOff>
      <xdr:row>472</xdr:row>
      <xdr:rowOff>76200</xdr:rowOff>
    </xdr:to>
    <xdr:sp>
      <xdr:nvSpPr>
        <xdr:cNvPr id="39" name="Line 161"/>
        <xdr:cNvSpPr>
          <a:spLocks/>
        </xdr:cNvSpPr>
      </xdr:nvSpPr>
      <xdr:spPr>
        <a:xfrm>
          <a:off x="180975" y="116443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472</xdr:row>
      <xdr:rowOff>161925</xdr:rowOff>
    </xdr:from>
    <xdr:to>
      <xdr:col>0</xdr:col>
      <xdr:colOff>2238375</xdr:colOff>
      <xdr:row>472</xdr:row>
      <xdr:rowOff>161925</xdr:rowOff>
    </xdr:to>
    <xdr:sp>
      <xdr:nvSpPr>
        <xdr:cNvPr id="40" name="Line 162"/>
        <xdr:cNvSpPr>
          <a:spLocks/>
        </xdr:cNvSpPr>
      </xdr:nvSpPr>
      <xdr:spPr>
        <a:xfrm>
          <a:off x="161925" y="116528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41" name="Line 183"/>
        <xdr:cNvSpPr>
          <a:spLocks/>
        </xdr:cNvSpPr>
      </xdr:nvSpPr>
      <xdr:spPr>
        <a:xfrm>
          <a:off x="180975" y="12123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42" name="Line 184"/>
        <xdr:cNvSpPr>
          <a:spLocks/>
        </xdr:cNvSpPr>
      </xdr:nvSpPr>
      <xdr:spPr>
        <a:xfrm>
          <a:off x="161925" y="12131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43" name="Line 185"/>
        <xdr:cNvSpPr>
          <a:spLocks/>
        </xdr:cNvSpPr>
      </xdr:nvSpPr>
      <xdr:spPr>
        <a:xfrm>
          <a:off x="180975" y="12237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44" name="Line 186"/>
        <xdr:cNvSpPr>
          <a:spLocks/>
        </xdr:cNvSpPr>
      </xdr:nvSpPr>
      <xdr:spPr>
        <a:xfrm>
          <a:off x="161925" y="12246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501</xdr:row>
      <xdr:rowOff>76200</xdr:rowOff>
    </xdr:from>
    <xdr:to>
      <xdr:col>0</xdr:col>
      <xdr:colOff>2238375</xdr:colOff>
      <xdr:row>501</xdr:row>
      <xdr:rowOff>76200</xdr:rowOff>
    </xdr:to>
    <xdr:sp>
      <xdr:nvSpPr>
        <xdr:cNvPr id="45" name="Line 189"/>
        <xdr:cNvSpPr>
          <a:spLocks/>
        </xdr:cNvSpPr>
      </xdr:nvSpPr>
      <xdr:spPr>
        <a:xfrm>
          <a:off x="180975" y="123148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501</xdr:row>
      <xdr:rowOff>161925</xdr:rowOff>
    </xdr:from>
    <xdr:to>
      <xdr:col>0</xdr:col>
      <xdr:colOff>2238375</xdr:colOff>
      <xdr:row>501</xdr:row>
      <xdr:rowOff>161925</xdr:rowOff>
    </xdr:to>
    <xdr:sp>
      <xdr:nvSpPr>
        <xdr:cNvPr id="46" name="Line 190"/>
        <xdr:cNvSpPr>
          <a:spLocks/>
        </xdr:cNvSpPr>
      </xdr:nvSpPr>
      <xdr:spPr>
        <a:xfrm>
          <a:off x="161925" y="123234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317</xdr:row>
      <xdr:rowOff>76200</xdr:rowOff>
    </xdr:from>
    <xdr:to>
      <xdr:col>0</xdr:col>
      <xdr:colOff>2238375</xdr:colOff>
      <xdr:row>317</xdr:row>
      <xdr:rowOff>76200</xdr:rowOff>
    </xdr:to>
    <xdr:sp>
      <xdr:nvSpPr>
        <xdr:cNvPr id="47" name="Line 221"/>
        <xdr:cNvSpPr>
          <a:spLocks/>
        </xdr:cNvSpPr>
      </xdr:nvSpPr>
      <xdr:spPr>
        <a:xfrm>
          <a:off x="180975" y="76638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317</xdr:row>
      <xdr:rowOff>161925</xdr:rowOff>
    </xdr:from>
    <xdr:to>
      <xdr:col>0</xdr:col>
      <xdr:colOff>2238375</xdr:colOff>
      <xdr:row>317</xdr:row>
      <xdr:rowOff>161925</xdr:rowOff>
    </xdr:to>
    <xdr:sp>
      <xdr:nvSpPr>
        <xdr:cNvPr id="48" name="Line 222"/>
        <xdr:cNvSpPr>
          <a:spLocks/>
        </xdr:cNvSpPr>
      </xdr:nvSpPr>
      <xdr:spPr>
        <a:xfrm>
          <a:off x="161925" y="76723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361</xdr:row>
      <xdr:rowOff>161925</xdr:rowOff>
    </xdr:from>
    <xdr:to>
      <xdr:col>0</xdr:col>
      <xdr:colOff>2238375</xdr:colOff>
      <xdr:row>361</xdr:row>
      <xdr:rowOff>161925</xdr:rowOff>
    </xdr:to>
    <xdr:sp>
      <xdr:nvSpPr>
        <xdr:cNvPr id="49" name="Line 232"/>
        <xdr:cNvSpPr>
          <a:spLocks/>
        </xdr:cNvSpPr>
      </xdr:nvSpPr>
      <xdr:spPr>
        <a:xfrm>
          <a:off x="161925" y="88620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76200</xdr:rowOff>
    </xdr:from>
    <xdr:to>
      <xdr:col>0</xdr:col>
      <xdr:colOff>2238375</xdr:colOff>
      <xdr:row>370</xdr:row>
      <xdr:rowOff>76200</xdr:rowOff>
    </xdr:to>
    <xdr:sp>
      <xdr:nvSpPr>
        <xdr:cNvPr id="50" name="Line 237"/>
        <xdr:cNvSpPr>
          <a:spLocks/>
        </xdr:cNvSpPr>
      </xdr:nvSpPr>
      <xdr:spPr>
        <a:xfrm>
          <a:off x="180975" y="9033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370</xdr:row>
      <xdr:rowOff>161925</xdr:rowOff>
    </xdr:from>
    <xdr:to>
      <xdr:col>0</xdr:col>
      <xdr:colOff>2238375</xdr:colOff>
      <xdr:row>370</xdr:row>
      <xdr:rowOff>161925</xdr:rowOff>
    </xdr:to>
    <xdr:sp>
      <xdr:nvSpPr>
        <xdr:cNvPr id="51" name="Line 238"/>
        <xdr:cNvSpPr>
          <a:spLocks/>
        </xdr:cNvSpPr>
      </xdr:nvSpPr>
      <xdr:spPr>
        <a:xfrm>
          <a:off x="161925" y="9042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372</xdr:row>
      <xdr:rowOff>76200</xdr:rowOff>
    </xdr:from>
    <xdr:to>
      <xdr:col>0</xdr:col>
      <xdr:colOff>2238375</xdr:colOff>
      <xdr:row>372</xdr:row>
      <xdr:rowOff>76200</xdr:rowOff>
    </xdr:to>
    <xdr:sp>
      <xdr:nvSpPr>
        <xdr:cNvPr id="52" name="Line 239"/>
        <xdr:cNvSpPr>
          <a:spLocks/>
        </xdr:cNvSpPr>
      </xdr:nvSpPr>
      <xdr:spPr>
        <a:xfrm>
          <a:off x="180975" y="9073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372</xdr:row>
      <xdr:rowOff>161925</xdr:rowOff>
    </xdr:from>
    <xdr:to>
      <xdr:col>0</xdr:col>
      <xdr:colOff>2238375</xdr:colOff>
      <xdr:row>372</xdr:row>
      <xdr:rowOff>161925</xdr:rowOff>
    </xdr:to>
    <xdr:sp>
      <xdr:nvSpPr>
        <xdr:cNvPr id="53" name="Line 240"/>
        <xdr:cNvSpPr>
          <a:spLocks/>
        </xdr:cNvSpPr>
      </xdr:nvSpPr>
      <xdr:spPr>
        <a:xfrm>
          <a:off x="161925" y="9082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54" name="Line 241"/>
        <xdr:cNvSpPr>
          <a:spLocks/>
        </xdr:cNvSpPr>
      </xdr:nvSpPr>
      <xdr:spPr>
        <a:xfrm>
          <a:off x="180975" y="9113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55" name="Line 242"/>
        <xdr:cNvSpPr>
          <a:spLocks/>
        </xdr:cNvSpPr>
      </xdr:nvSpPr>
      <xdr:spPr>
        <a:xfrm>
          <a:off x="161925" y="9122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475</xdr:row>
      <xdr:rowOff>76200</xdr:rowOff>
    </xdr:from>
    <xdr:to>
      <xdr:col>0</xdr:col>
      <xdr:colOff>2238375</xdr:colOff>
      <xdr:row>475</xdr:row>
      <xdr:rowOff>76200</xdr:rowOff>
    </xdr:to>
    <xdr:sp>
      <xdr:nvSpPr>
        <xdr:cNvPr id="56" name="Line 257"/>
        <xdr:cNvSpPr>
          <a:spLocks/>
        </xdr:cNvSpPr>
      </xdr:nvSpPr>
      <xdr:spPr>
        <a:xfrm>
          <a:off x="180975" y="117043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475</xdr:row>
      <xdr:rowOff>161925</xdr:rowOff>
    </xdr:from>
    <xdr:to>
      <xdr:col>0</xdr:col>
      <xdr:colOff>2238375</xdr:colOff>
      <xdr:row>475</xdr:row>
      <xdr:rowOff>161925</xdr:rowOff>
    </xdr:to>
    <xdr:sp>
      <xdr:nvSpPr>
        <xdr:cNvPr id="57" name="Line 258"/>
        <xdr:cNvSpPr>
          <a:spLocks/>
        </xdr:cNvSpPr>
      </xdr:nvSpPr>
      <xdr:spPr>
        <a:xfrm>
          <a:off x="161925" y="117128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58" name="Line 263"/>
        <xdr:cNvSpPr>
          <a:spLocks/>
        </xdr:cNvSpPr>
      </xdr:nvSpPr>
      <xdr:spPr>
        <a:xfrm>
          <a:off x="180975" y="12372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59" name="Line 264"/>
        <xdr:cNvSpPr>
          <a:spLocks/>
        </xdr:cNvSpPr>
      </xdr:nvSpPr>
      <xdr:spPr>
        <a:xfrm>
          <a:off x="161925" y="12380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506</xdr:row>
      <xdr:rowOff>76200</xdr:rowOff>
    </xdr:from>
    <xdr:to>
      <xdr:col>0</xdr:col>
      <xdr:colOff>2238375</xdr:colOff>
      <xdr:row>506</xdr:row>
      <xdr:rowOff>76200</xdr:rowOff>
    </xdr:to>
    <xdr:sp>
      <xdr:nvSpPr>
        <xdr:cNvPr id="60" name="Line 265"/>
        <xdr:cNvSpPr>
          <a:spLocks/>
        </xdr:cNvSpPr>
      </xdr:nvSpPr>
      <xdr:spPr>
        <a:xfrm>
          <a:off x="180975" y="12410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506</xdr:row>
      <xdr:rowOff>161925</xdr:rowOff>
    </xdr:from>
    <xdr:to>
      <xdr:col>0</xdr:col>
      <xdr:colOff>2238375</xdr:colOff>
      <xdr:row>506</xdr:row>
      <xdr:rowOff>161925</xdr:rowOff>
    </xdr:to>
    <xdr:sp>
      <xdr:nvSpPr>
        <xdr:cNvPr id="61" name="Line 266"/>
        <xdr:cNvSpPr>
          <a:spLocks/>
        </xdr:cNvSpPr>
      </xdr:nvSpPr>
      <xdr:spPr>
        <a:xfrm>
          <a:off x="161925" y="12418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</xdr:row>
      <xdr:rowOff>76200</xdr:rowOff>
    </xdr:from>
    <xdr:to>
      <xdr:col>0</xdr:col>
      <xdr:colOff>2238375</xdr:colOff>
      <xdr:row>69</xdr:row>
      <xdr:rowOff>76200</xdr:rowOff>
    </xdr:to>
    <xdr:sp>
      <xdr:nvSpPr>
        <xdr:cNvPr id="62" name="Line 271"/>
        <xdr:cNvSpPr>
          <a:spLocks/>
        </xdr:cNvSpPr>
      </xdr:nvSpPr>
      <xdr:spPr>
        <a:xfrm>
          <a:off x="180975" y="17192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69</xdr:row>
      <xdr:rowOff>161925</xdr:rowOff>
    </xdr:from>
    <xdr:to>
      <xdr:col>0</xdr:col>
      <xdr:colOff>2238375</xdr:colOff>
      <xdr:row>69</xdr:row>
      <xdr:rowOff>161925</xdr:rowOff>
    </xdr:to>
    <xdr:sp>
      <xdr:nvSpPr>
        <xdr:cNvPr id="63" name="Line 272"/>
        <xdr:cNvSpPr>
          <a:spLocks/>
        </xdr:cNvSpPr>
      </xdr:nvSpPr>
      <xdr:spPr>
        <a:xfrm>
          <a:off x="161925" y="17278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</xdr:row>
      <xdr:rowOff>76200</xdr:rowOff>
    </xdr:from>
    <xdr:to>
      <xdr:col>0</xdr:col>
      <xdr:colOff>2238375</xdr:colOff>
      <xdr:row>75</xdr:row>
      <xdr:rowOff>76200</xdr:rowOff>
    </xdr:to>
    <xdr:sp>
      <xdr:nvSpPr>
        <xdr:cNvPr id="64" name="Line 273"/>
        <xdr:cNvSpPr>
          <a:spLocks/>
        </xdr:cNvSpPr>
      </xdr:nvSpPr>
      <xdr:spPr>
        <a:xfrm>
          <a:off x="180975" y="18392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75</xdr:row>
      <xdr:rowOff>161925</xdr:rowOff>
    </xdr:from>
    <xdr:to>
      <xdr:col>0</xdr:col>
      <xdr:colOff>2238375</xdr:colOff>
      <xdr:row>75</xdr:row>
      <xdr:rowOff>161925</xdr:rowOff>
    </xdr:to>
    <xdr:sp>
      <xdr:nvSpPr>
        <xdr:cNvPr id="65" name="Line 274"/>
        <xdr:cNvSpPr>
          <a:spLocks/>
        </xdr:cNvSpPr>
      </xdr:nvSpPr>
      <xdr:spPr>
        <a:xfrm>
          <a:off x="161925" y="18478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300</xdr:row>
      <xdr:rowOff>76200</xdr:rowOff>
    </xdr:from>
    <xdr:to>
      <xdr:col>0</xdr:col>
      <xdr:colOff>2238375</xdr:colOff>
      <xdr:row>300</xdr:row>
      <xdr:rowOff>76200</xdr:rowOff>
    </xdr:to>
    <xdr:sp>
      <xdr:nvSpPr>
        <xdr:cNvPr id="66" name="Line 284"/>
        <xdr:cNvSpPr>
          <a:spLocks/>
        </xdr:cNvSpPr>
      </xdr:nvSpPr>
      <xdr:spPr>
        <a:xfrm>
          <a:off x="180975" y="7175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300</xdr:row>
      <xdr:rowOff>161925</xdr:rowOff>
    </xdr:from>
    <xdr:to>
      <xdr:col>0</xdr:col>
      <xdr:colOff>2238375</xdr:colOff>
      <xdr:row>300</xdr:row>
      <xdr:rowOff>161925</xdr:rowOff>
    </xdr:to>
    <xdr:sp>
      <xdr:nvSpPr>
        <xdr:cNvPr id="67" name="Line 285"/>
        <xdr:cNvSpPr>
          <a:spLocks/>
        </xdr:cNvSpPr>
      </xdr:nvSpPr>
      <xdr:spPr>
        <a:xfrm>
          <a:off x="161925" y="7183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68" name="Line 286"/>
        <xdr:cNvSpPr>
          <a:spLocks/>
        </xdr:cNvSpPr>
      </xdr:nvSpPr>
      <xdr:spPr>
        <a:xfrm>
          <a:off x="180975" y="7187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69" name="Line 287"/>
        <xdr:cNvSpPr>
          <a:spLocks/>
        </xdr:cNvSpPr>
      </xdr:nvSpPr>
      <xdr:spPr>
        <a:xfrm>
          <a:off x="161925" y="7187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303</xdr:row>
      <xdr:rowOff>76200</xdr:rowOff>
    </xdr:from>
    <xdr:to>
      <xdr:col>0</xdr:col>
      <xdr:colOff>2238375</xdr:colOff>
      <xdr:row>303</xdr:row>
      <xdr:rowOff>76200</xdr:rowOff>
    </xdr:to>
    <xdr:sp>
      <xdr:nvSpPr>
        <xdr:cNvPr id="70" name="Line 290"/>
        <xdr:cNvSpPr>
          <a:spLocks/>
        </xdr:cNvSpPr>
      </xdr:nvSpPr>
      <xdr:spPr>
        <a:xfrm>
          <a:off x="180975" y="72351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303</xdr:row>
      <xdr:rowOff>161925</xdr:rowOff>
    </xdr:from>
    <xdr:to>
      <xdr:col>0</xdr:col>
      <xdr:colOff>2238375</xdr:colOff>
      <xdr:row>303</xdr:row>
      <xdr:rowOff>161925</xdr:rowOff>
    </xdr:to>
    <xdr:sp>
      <xdr:nvSpPr>
        <xdr:cNvPr id="71" name="Line 291"/>
        <xdr:cNvSpPr>
          <a:spLocks/>
        </xdr:cNvSpPr>
      </xdr:nvSpPr>
      <xdr:spPr>
        <a:xfrm>
          <a:off x="161925" y="72437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305</xdr:row>
      <xdr:rowOff>76200</xdr:rowOff>
    </xdr:from>
    <xdr:to>
      <xdr:col>0</xdr:col>
      <xdr:colOff>2238375</xdr:colOff>
      <xdr:row>305</xdr:row>
      <xdr:rowOff>76200</xdr:rowOff>
    </xdr:to>
    <xdr:sp>
      <xdr:nvSpPr>
        <xdr:cNvPr id="72" name="Line 292"/>
        <xdr:cNvSpPr>
          <a:spLocks/>
        </xdr:cNvSpPr>
      </xdr:nvSpPr>
      <xdr:spPr>
        <a:xfrm>
          <a:off x="180975" y="72751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305</xdr:row>
      <xdr:rowOff>161925</xdr:rowOff>
    </xdr:from>
    <xdr:to>
      <xdr:col>0</xdr:col>
      <xdr:colOff>2238375</xdr:colOff>
      <xdr:row>305</xdr:row>
      <xdr:rowOff>161925</xdr:rowOff>
    </xdr:to>
    <xdr:sp>
      <xdr:nvSpPr>
        <xdr:cNvPr id="73" name="Line 293"/>
        <xdr:cNvSpPr>
          <a:spLocks/>
        </xdr:cNvSpPr>
      </xdr:nvSpPr>
      <xdr:spPr>
        <a:xfrm>
          <a:off x="161925" y="72837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317</xdr:row>
      <xdr:rowOff>76200</xdr:rowOff>
    </xdr:from>
    <xdr:to>
      <xdr:col>0</xdr:col>
      <xdr:colOff>2238375</xdr:colOff>
      <xdr:row>317</xdr:row>
      <xdr:rowOff>76200</xdr:rowOff>
    </xdr:to>
    <xdr:sp>
      <xdr:nvSpPr>
        <xdr:cNvPr id="74" name="Line 362"/>
        <xdr:cNvSpPr>
          <a:spLocks/>
        </xdr:cNvSpPr>
      </xdr:nvSpPr>
      <xdr:spPr>
        <a:xfrm>
          <a:off x="180975" y="76638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317</xdr:row>
      <xdr:rowOff>161925</xdr:rowOff>
    </xdr:from>
    <xdr:to>
      <xdr:col>0</xdr:col>
      <xdr:colOff>2238375</xdr:colOff>
      <xdr:row>317</xdr:row>
      <xdr:rowOff>161925</xdr:rowOff>
    </xdr:to>
    <xdr:sp>
      <xdr:nvSpPr>
        <xdr:cNvPr id="75" name="Line 363"/>
        <xdr:cNvSpPr>
          <a:spLocks/>
        </xdr:cNvSpPr>
      </xdr:nvSpPr>
      <xdr:spPr>
        <a:xfrm>
          <a:off x="161925" y="76723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320</xdr:row>
      <xdr:rowOff>76200</xdr:rowOff>
    </xdr:from>
    <xdr:to>
      <xdr:col>0</xdr:col>
      <xdr:colOff>2238375</xdr:colOff>
      <xdr:row>320</xdr:row>
      <xdr:rowOff>76200</xdr:rowOff>
    </xdr:to>
    <xdr:sp>
      <xdr:nvSpPr>
        <xdr:cNvPr id="76" name="Line 368"/>
        <xdr:cNvSpPr>
          <a:spLocks/>
        </xdr:cNvSpPr>
      </xdr:nvSpPr>
      <xdr:spPr>
        <a:xfrm>
          <a:off x="180975" y="77238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320</xdr:row>
      <xdr:rowOff>161925</xdr:rowOff>
    </xdr:from>
    <xdr:to>
      <xdr:col>0</xdr:col>
      <xdr:colOff>2238375</xdr:colOff>
      <xdr:row>320</xdr:row>
      <xdr:rowOff>161925</xdr:rowOff>
    </xdr:to>
    <xdr:sp>
      <xdr:nvSpPr>
        <xdr:cNvPr id="77" name="Line 369"/>
        <xdr:cNvSpPr>
          <a:spLocks/>
        </xdr:cNvSpPr>
      </xdr:nvSpPr>
      <xdr:spPr>
        <a:xfrm>
          <a:off x="161925" y="77323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322</xdr:row>
      <xdr:rowOff>76200</xdr:rowOff>
    </xdr:from>
    <xdr:to>
      <xdr:col>0</xdr:col>
      <xdr:colOff>2238375</xdr:colOff>
      <xdr:row>322</xdr:row>
      <xdr:rowOff>76200</xdr:rowOff>
    </xdr:to>
    <xdr:sp>
      <xdr:nvSpPr>
        <xdr:cNvPr id="78" name="Line 374"/>
        <xdr:cNvSpPr>
          <a:spLocks/>
        </xdr:cNvSpPr>
      </xdr:nvSpPr>
      <xdr:spPr>
        <a:xfrm>
          <a:off x="180975" y="77638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322</xdr:row>
      <xdr:rowOff>161925</xdr:rowOff>
    </xdr:from>
    <xdr:to>
      <xdr:col>0</xdr:col>
      <xdr:colOff>2238375</xdr:colOff>
      <xdr:row>322</xdr:row>
      <xdr:rowOff>161925</xdr:rowOff>
    </xdr:to>
    <xdr:sp>
      <xdr:nvSpPr>
        <xdr:cNvPr id="79" name="Line 375"/>
        <xdr:cNvSpPr>
          <a:spLocks/>
        </xdr:cNvSpPr>
      </xdr:nvSpPr>
      <xdr:spPr>
        <a:xfrm>
          <a:off x="161925" y="7772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323</xdr:row>
      <xdr:rowOff>0</xdr:rowOff>
    </xdr:from>
    <xdr:to>
      <xdr:col>0</xdr:col>
      <xdr:colOff>2238375</xdr:colOff>
      <xdr:row>323</xdr:row>
      <xdr:rowOff>0</xdr:rowOff>
    </xdr:to>
    <xdr:sp>
      <xdr:nvSpPr>
        <xdr:cNvPr id="80" name="Line 376"/>
        <xdr:cNvSpPr>
          <a:spLocks/>
        </xdr:cNvSpPr>
      </xdr:nvSpPr>
      <xdr:spPr>
        <a:xfrm>
          <a:off x="180975" y="77762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323</xdr:row>
      <xdr:rowOff>0</xdr:rowOff>
    </xdr:from>
    <xdr:to>
      <xdr:col>0</xdr:col>
      <xdr:colOff>2238375</xdr:colOff>
      <xdr:row>323</xdr:row>
      <xdr:rowOff>0</xdr:rowOff>
    </xdr:to>
    <xdr:sp>
      <xdr:nvSpPr>
        <xdr:cNvPr id="81" name="Line 377"/>
        <xdr:cNvSpPr>
          <a:spLocks/>
        </xdr:cNvSpPr>
      </xdr:nvSpPr>
      <xdr:spPr>
        <a:xfrm>
          <a:off x="161925" y="7776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325</xdr:row>
      <xdr:rowOff>76200</xdr:rowOff>
    </xdr:from>
    <xdr:to>
      <xdr:col>0</xdr:col>
      <xdr:colOff>2238375</xdr:colOff>
      <xdr:row>325</xdr:row>
      <xdr:rowOff>76200</xdr:rowOff>
    </xdr:to>
    <xdr:sp>
      <xdr:nvSpPr>
        <xdr:cNvPr id="82" name="Line 380"/>
        <xdr:cNvSpPr>
          <a:spLocks/>
        </xdr:cNvSpPr>
      </xdr:nvSpPr>
      <xdr:spPr>
        <a:xfrm>
          <a:off x="180975" y="7823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325</xdr:row>
      <xdr:rowOff>161925</xdr:rowOff>
    </xdr:from>
    <xdr:to>
      <xdr:col>0</xdr:col>
      <xdr:colOff>2238375</xdr:colOff>
      <xdr:row>325</xdr:row>
      <xdr:rowOff>161925</xdr:rowOff>
    </xdr:to>
    <xdr:sp>
      <xdr:nvSpPr>
        <xdr:cNvPr id="83" name="Line 381"/>
        <xdr:cNvSpPr>
          <a:spLocks/>
        </xdr:cNvSpPr>
      </xdr:nvSpPr>
      <xdr:spPr>
        <a:xfrm>
          <a:off x="161925" y="7832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327</xdr:row>
      <xdr:rowOff>76200</xdr:rowOff>
    </xdr:from>
    <xdr:to>
      <xdr:col>0</xdr:col>
      <xdr:colOff>2238375</xdr:colOff>
      <xdr:row>327</xdr:row>
      <xdr:rowOff>76200</xdr:rowOff>
    </xdr:to>
    <xdr:sp>
      <xdr:nvSpPr>
        <xdr:cNvPr id="84" name="Line 382"/>
        <xdr:cNvSpPr>
          <a:spLocks/>
        </xdr:cNvSpPr>
      </xdr:nvSpPr>
      <xdr:spPr>
        <a:xfrm>
          <a:off x="180975" y="7863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327</xdr:row>
      <xdr:rowOff>161925</xdr:rowOff>
    </xdr:from>
    <xdr:to>
      <xdr:col>0</xdr:col>
      <xdr:colOff>2238375</xdr:colOff>
      <xdr:row>327</xdr:row>
      <xdr:rowOff>161925</xdr:rowOff>
    </xdr:to>
    <xdr:sp>
      <xdr:nvSpPr>
        <xdr:cNvPr id="85" name="Line 383"/>
        <xdr:cNvSpPr>
          <a:spLocks/>
        </xdr:cNvSpPr>
      </xdr:nvSpPr>
      <xdr:spPr>
        <a:xfrm>
          <a:off x="161925" y="78724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361</xdr:row>
      <xdr:rowOff>161925</xdr:rowOff>
    </xdr:from>
    <xdr:to>
      <xdr:col>0</xdr:col>
      <xdr:colOff>2238375</xdr:colOff>
      <xdr:row>361</xdr:row>
      <xdr:rowOff>161925</xdr:rowOff>
    </xdr:to>
    <xdr:sp>
      <xdr:nvSpPr>
        <xdr:cNvPr id="86" name="Line 431"/>
        <xdr:cNvSpPr>
          <a:spLocks/>
        </xdr:cNvSpPr>
      </xdr:nvSpPr>
      <xdr:spPr>
        <a:xfrm>
          <a:off x="161925" y="88620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363</xdr:row>
      <xdr:rowOff>76200</xdr:rowOff>
    </xdr:from>
    <xdr:to>
      <xdr:col>0</xdr:col>
      <xdr:colOff>2238375</xdr:colOff>
      <xdr:row>363</xdr:row>
      <xdr:rowOff>76200</xdr:rowOff>
    </xdr:to>
    <xdr:sp>
      <xdr:nvSpPr>
        <xdr:cNvPr id="87" name="Line 436"/>
        <xdr:cNvSpPr>
          <a:spLocks/>
        </xdr:cNvSpPr>
      </xdr:nvSpPr>
      <xdr:spPr>
        <a:xfrm>
          <a:off x="180975" y="88934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363</xdr:row>
      <xdr:rowOff>161925</xdr:rowOff>
    </xdr:from>
    <xdr:to>
      <xdr:col>0</xdr:col>
      <xdr:colOff>2238375</xdr:colOff>
      <xdr:row>363</xdr:row>
      <xdr:rowOff>161925</xdr:rowOff>
    </xdr:to>
    <xdr:sp>
      <xdr:nvSpPr>
        <xdr:cNvPr id="88" name="Line 437"/>
        <xdr:cNvSpPr>
          <a:spLocks/>
        </xdr:cNvSpPr>
      </xdr:nvSpPr>
      <xdr:spPr>
        <a:xfrm>
          <a:off x="161925" y="89020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361</xdr:row>
      <xdr:rowOff>161925</xdr:rowOff>
    </xdr:from>
    <xdr:to>
      <xdr:col>0</xdr:col>
      <xdr:colOff>2238375</xdr:colOff>
      <xdr:row>361</xdr:row>
      <xdr:rowOff>161925</xdr:rowOff>
    </xdr:to>
    <xdr:sp>
      <xdr:nvSpPr>
        <xdr:cNvPr id="89" name="Line 445"/>
        <xdr:cNvSpPr>
          <a:spLocks/>
        </xdr:cNvSpPr>
      </xdr:nvSpPr>
      <xdr:spPr>
        <a:xfrm>
          <a:off x="161925" y="88620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363</xdr:row>
      <xdr:rowOff>76200</xdr:rowOff>
    </xdr:from>
    <xdr:to>
      <xdr:col>0</xdr:col>
      <xdr:colOff>2238375</xdr:colOff>
      <xdr:row>363</xdr:row>
      <xdr:rowOff>76200</xdr:rowOff>
    </xdr:to>
    <xdr:sp>
      <xdr:nvSpPr>
        <xdr:cNvPr id="90" name="Line 446"/>
        <xdr:cNvSpPr>
          <a:spLocks/>
        </xdr:cNvSpPr>
      </xdr:nvSpPr>
      <xdr:spPr>
        <a:xfrm>
          <a:off x="180975" y="88934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363</xdr:row>
      <xdr:rowOff>161925</xdr:rowOff>
    </xdr:from>
    <xdr:to>
      <xdr:col>0</xdr:col>
      <xdr:colOff>2238375</xdr:colOff>
      <xdr:row>363</xdr:row>
      <xdr:rowOff>161925</xdr:rowOff>
    </xdr:to>
    <xdr:sp>
      <xdr:nvSpPr>
        <xdr:cNvPr id="91" name="Line 447"/>
        <xdr:cNvSpPr>
          <a:spLocks/>
        </xdr:cNvSpPr>
      </xdr:nvSpPr>
      <xdr:spPr>
        <a:xfrm>
          <a:off x="161925" y="89020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366</xdr:row>
      <xdr:rowOff>76200</xdr:rowOff>
    </xdr:from>
    <xdr:to>
      <xdr:col>0</xdr:col>
      <xdr:colOff>2238375</xdr:colOff>
      <xdr:row>366</xdr:row>
      <xdr:rowOff>76200</xdr:rowOff>
    </xdr:to>
    <xdr:sp>
      <xdr:nvSpPr>
        <xdr:cNvPr id="92" name="Line 452"/>
        <xdr:cNvSpPr>
          <a:spLocks/>
        </xdr:cNvSpPr>
      </xdr:nvSpPr>
      <xdr:spPr>
        <a:xfrm>
          <a:off x="180975" y="89535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366</xdr:row>
      <xdr:rowOff>161925</xdr:rowOff>
    </xdr:from>
    <xdr:to>
      <xdr:col>0</xdr:col>
      <xdr:colOff>2238375</xdr:colOff>
      <xdr:row>366</xdr:row>
      <xdr:rowOff>161925</xdr:rowOff>
    </xdr:to>
    <xdr:sp>
      <xdr:nvSpPr>
        <xdr:cNvPr id="93" name="Line 453"/>
        <xdr:cNvSpPr>
          <a:spLocks/>
        </xdr:cNvSpPr>
      </xdr:nvSpPr>
      <xdr:spPr>
        <a:xfrm>
          <a:off x="161925" y="89620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368</xdr:row>
      <xdr:rowOff>76200</xdr:rowOff>
    </xdr:from>
    <xdr:to>
      <xdr:col>0</xdr:col>
      <xdr:colOff>2238375</xdr:colOff>
      <xdr:row>368</xdr:row>
      <xdr:rowOff>76200</xdr:rowOff>
    </xdr:to>
    <xdr:sp>
      <xdr:nvSpPr>
        <xdr:cNvPr id="94" name="Line 458"/>
        <xdr:cNvSpPr>
          <a:spLocks/>
        </xdr:cNvSpPr>
      </xdr:nvSpPr>
      <xdr:spPr>
        <a:xfrm>
          <a:off x="180975" y="89935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368</xdr:row>
      <xdr:rowOff>161925</xdr:rowOff>
    </xdr:from>
    <xdr:to>
      <xdr:col>0</xdr:col>
      <xdr:colOff>2238375</xdr:colOff>
      <xdr:row>368</xdr:row>
      <xdr:rowOff>161925</xdr:rowOff>
    </xdr:to>
    <xdr:sp>
      <xdr:nvSpPr>
        <xdr:cNvPr id="95" name="Line 459"/>
        <xdr:cNvSpPr>
          <a:spLocks/>
        </xdr:cNvSpPr>
      </xdr:nvSpPr>
      <xdr:spPr>
        <a:xfrm>
          <a:off x="161925" y="90020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369</xdr:row>
      <xdr:rowOff>0</xdr:rowOff>
    </xdr:from>
    <xdr:to>
      <xdr:col>0</xdr:col>
      <xdr:colOff>2238375</xdr:colOff>
      <xdr:row>369</xdr:row>
      <xdr:rowOff>0</xdr:rowOff>
    </xdr:to>
    <xdr:sp>
      <xdr:nvSpPr>
        <xdr:cNvPr id="96" name="Line 460"/>
        <xdr:cNvSpPr>
          <a:spLocks/>
        </xdr:cNvSpPr>
      </xdr:nvSpPr>
      <xdr:spPr>
        <a:xfrm>
          <a:off x="180975" y="90058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369</xdr:row>
      <xdr:rowOff>0</xdr:rowOff>
    </xdr:from>
    <xdr:to>
      <xdr:col>0</xdr:col>
      <xdr:colOff>2238375</xdr:colOff>
      <xdr:row>369</xdr:row>
      <xdr:rowOff>0</xdr:rowOff>
    </xdr:to>
    <xdr:sp>
      <xdr:nvSpPr>
        <xdr:cNvPr id="97" name="Line 461"/>
        <xdr:cNvSpPr>
          <a:spLocks/>
        </xdr:cNvSpPr>
      </xdr:nvSpPr>
      <xdr:spPr>
        <a:xfrm>
          <a:off x="161925" y="9005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76200</xdr:rowOff>
    </xdr:from>
    <xdr:to>
      <xdr:col>0</xdr:col>
      <xdr:colOff>2238375</xdr:colOff>
      <xdr:row>370</xdr:row>
      <xdr:rowOff>76200</xdr:rowOff>
    </xdr:to>
    <xdr:sp>
      <xdr:nvSpPr>
        <xdr:cNvPr id="98" name="Line 462"/>
        <xdr:cNvSpPr>
          <a:spLocks/>
        </xdr:cNvSpPr>
      </xdr:nvSpPr>
      <xdr:spPr>
        <a:xfrm>
          <a:off x="180975" y="9033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370</xdr:row>
      <xdr:rowOff>161925</xdr:rowOff>
    </xdr:from>
    <xdr:to>
      <xdr:col>0</xdr:col>
      <xdr:colOff>2238375</xdr:colOff>
      <xdr:row>370</xdr:row>
      <xdr:rowOff>161925</xdr:rowOff>
    </xdr:to>
    <xdr:sp>
      <xdr:nvSpPr>
        <xdr:cNvPr id="99" name="Line 463"/>
        <xdr:cNvSpPr>
          <a:spLocks/>
        </xdr:cNvSpPr>
      </xdr:nvSpPr>
      <xdr:spPr>
        <a:xfrm>
          <a:off x="161925" y="9042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372</xdr:row>
      <xdr:rowOff>76200</xdr:rowOff>
    </xdr:from>
    <xdr:to>
      <xdr:col>0</xdr:col>
      <xdr:colOff>2238375</xdr:colOff>
      <xdr:row>372</xdr:row>
      <xdr:rowOff>76200</xdr:rowOff>
    </xdr:to>
    <xdr:sp>
      <xdr:nvSpPr>
        <xdr:cNvPr id="100" name="Line 464"/>
        <xdr:cNvSpPr>
          <a:spLocks/>
        </xdr:cNvSpPr>
      </xdr:nvSpPr>
      <xdr:spPr>
        <a:xfrm>
          <a:off x="180975" y="9073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372</xdr:row>
      <xdr:rowOff>161925</xdr:rowOff>
    </xdr:from>
    <xdr:to>
      <xdr:col>0</xdr:col>
      <xdr:colOff>2238375</xdr:colOff>
      <xdr:row>372</xdr:row>
      <xdr:rowOff>161925</xdr:rowOff>
    </xdr:to>
    <xdr:sp>
      <xdr:nvSpPr>
        <xdr:cNvPr id="101" name="Line 465"/>
        <xdr:cNvSpPr>
          <a:spLocks/>
        </xdr:cNvSpPr>
      </xdr:nvSpPr>
      <xdr:spPr>
        <a:xfrm>
          <a:off x="161925" y="9082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102" name="Line 466"/>
        <xdr:cNvSpPr>
          <a:spLocks/>
        </xdr:cNvSpPr>
      </xdr:nvSpPr>
      <xdr:spPr>
        <a:xfrm>
          <a:off x="180975" y="9113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103" name="Line 467"/>
        <xdr:cNvSpPr>
          <a:spLocks/>
        </xdr:cNvSpPr>
      </xdr:nvSpPr>
      <xdr:spPr>
        <a:xfrm>
          <a:off x="161925" y="9122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411</xdr:row>
      <xdr:rowOff>76200</xdr:rowOff>
    </xdr:from>
    <xdr:to>
      <xdr:col>0</xdr:col>
      <xdr:colOff>2238375</xdr:colOff>
      <xdr:row>411</xdr:row>
      <xdr:rowOff>76200</xdr:rowOff>
    </xdr:to>
    <xdr:sp>
      <xdr:nvSpPr>
        <xdr:cNvPr id="104" name="Line 472"/>
        <xdr:cNvSpPr>
          <a:spLocks/>
        </xdr:cNvSpPr>
      </xdr:nvSpPr>
      <xdr:spPr>
        <a:xfrm>
          <a:off x="180975" y="101831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411</xdr:row>
      <xdr:rowOff>161925</xdr:rowOff>
    </xdr:from>
    <xdr:to>
      <xdr:col>0</xdr:col>
      <xdr:colOff>2238375</xdr:colOff>
      <xdr:row>411</xdr:row>
      <xdr:rowOff>161925</xdr:rowOff>
    </xdr:to>
    <xdr:sp>
      <xdr:nvSpPr>
        <xdr:cNvPr id="105" name="Line 473"/>
        <xdr:cNvSpPr>
          <a:spLocks/>
        </xdr:cNvSpPr>
      </xdr:nvSpPr>
      <xdr:spPr>
        <a:xfrm>
          <a:off x="161925" y="10191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409</xdr:row>
      <xdr:rowOff>76200</xdr:rowOff>
    </xdr:from>
    <xdr:to>
      <xdr:col>0</xdr:col>
      <xdr:colOff>2238375</xdr:colOff>
      <xdr:row>409</xdr:row>
      <xdr:rowOff>76200</xdr:rowOff>
    </xdr:to>
    <xdr:sp>
      <xdr:nvSpPr>
        <xdr:cNvPr id="106" name="Line 474"/>
        <xdr:cNvSpPr>
          <a:spLocks/>
        </xdr:cNvSpPr>
      </xdr:nvSpPr>
      <xdr:spPr>
        <a:xfrm>
          <a:off x="180975" y="10125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409</xdr:row>
      <xdr:rowOff>161925</xdr:rowOff>
    </xdr:from>
    <xdr:to>
      <xdr:col>0</xdr:col>
      <xdr:colOff>2238375</xdr:colOff>
      <xdr:row>409</xdr:row>
      <xdr:rowOff>161925</xdr:rowOff>
    </xdr:to>
    <xdr:sp>
      <xdr:nvSpPr>
        <xdr:cNvPr id="107" name="Line 475"/>
        <xdr:cNvSpPr>
          <a:spLocks/>
        </xdr:cNvSpPr>
      </xdr:nvSpPr>
      <xdr:spPr>
        <a:xfrm>
          <a:off x="161925" y="10133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403</xdr:row>
      <xdr:rowOff>76200</xdr:rowOff>
    </xdr:from>
    <xdr:to>
      <xdr:col>0</xdr:col>
      <xdr:colOff>2238375</xdr:colOff>
      <xdr:row>403</xdr:row>
      <xdr:rowOff>76200</xdr:rowOff>
    </xdr:to>
    <xdr:sp>
      <xdr:nvSpPr>
        <xdr:cNvPr id="108" name="Line 476"/>
        <xdr:cNvSpPr>
          <a:spLocks/>
        </xdr:cNvSpPr>
      </xdr:nvSpPr>
      <xdr:spPr>
        <a:xfrm>
          <a:off x="180975" y="100050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403</xdr:row>
      <xdr:rowOff>161925</xdr:rowOff>
    </xdr:from>
    <xdr:to>
      <xdr:col>0</xdr:col>
      <xdr:colOff>2238375</xdr:colOff>
      <xdr:row>403</xdr:row>
      <xdr:rowOff>161925</xdr:rowOff>
    </xdr:to>
    <xdr:sp>
      <xdr:nvSpPr>
        <xdr:cNvPr id="109" name="Line 477"/>
        <xdr:cNvSpPr>
          <a:spLocks/>
        </xdr:cNvSpPr>
      </xdr:nvSpPr>
      <xdr:spPr>
        <a:xfrm>
          <a:off x="161925" y="10013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421</xdr:row>
      <xdr:rowOff>76200</xdr:rowOff>
    </xdr:from>
    <xdr:to>
      <xdr:col>0</xdr:col>
      <xdr:colOff>2238375</xdr:colOff>
      <xdr:row>421</xdr:row>
      <xdr:rowOff>76200</xdr:rowOff>
    </xdr:to>
    <xdr:sp>
      <xdr:nvSpPr>
        <xdr:cNvPr id="110" name="Line 478"/>
        <xdr:cNvSpPr>
          <a:spLocks/>
        </xdr:cNvSpPr>
      </xdr:nvSpPr>
      <xdr:spPr>
        <a:xfrm>
          <a:off x="180975" y="103832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421</xdr:row>
      <xdr:rowOff>161925</xdr:rowOff>
    </xdr:from>
    <xdr:to>
      <xdr:col>0</xdr:col>
      <xdr:colOff>2238375</xdr:colOff>
      <xdr:row>421</xdr:row>
      <xdr:rowOff>161925</xdr:rowOff>
    </xdr:to>
    <xdr:sp>
      <xdr:nvSpPr>
        <xdr:cNvPr id="111" name="Line 479"/>
        <xdr:cNvSpPr>
          <a:spLocks/>
        </xdr:cNvSpPr>
      </xdr:nvSpPr>
      <xdr:spPr>
        <a:xfrm>
          <a:off x="161925" y="103917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76200</xdr:rowOff>
    </xdr:from>
    <xdr:to>
      <xdr:col>0</xdr:col>
      <xdr:colOff>2238375</xdr:colOff>
      <xdr:row>423</xdr:row>
      <xdr:rowOff>76200</xdr:rowOff>
    </xdr:to>
    <xdr:sp>
      <xdr:nvSpPr>
        <xdr:cNvPr id="112" name="Line 480"/>
        <xdr:cNvSpPr>
          <a:spLocks/>
        </xdr:cNvSpPr>
      </xdr:nvSpPr>
      <xdr:spPr>
        <a:xfrm>
          <a:off x="180975" y="104232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161925</xdr:rowOff>
    </xdr:from>
    <xdr:to>
      <xdr:col>0</xdr:col>
      <xdr:colOff>2238375</xdr:colOff>
      <xdr:row>423</xdr:row>
      <xdr:rowOff>161925</xdr:rowOff>
    </xdr:to>
    <xdr:sp>
      <xdr:nvSpPr>
        <xdr:cNvPr id="113" name="Line 481"/>
        <xdr:cNvSpPr>
          <a:spLocks/>
        </xdr:cNvSpPr>
      </xdr:nvSpPr>
      <xdr:spPr>
        <a:xfrm>
          <a:off x="161925" y="104317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425</xdr:row>
      <xdr:rowOff>76200</xdr:rowOff>
    </xdr:from>
    <xdr:to>
      <xdr:col>0</xdr:col>
      <xdr:colOff>2238375</xdr:colOff>
      <xdr:row>425</xdr:row>
      <xdr:rowOff>76200</xdr:rowOff>
    </xdr:to>
    <xdr:sp>
      <xdr:nvSpPr>
        <xdr:cNvPr id="114" name="Line 482"/>
        <xdr:cNvSpPr>
          <a:spLocks/>
        </xdr:cNvSpPr>
      </xdr:nvSpPr>
      <xdr:spPr>
        <a:xfrm>
          <a:off x="180975" y="10463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425</xdr:row>
      <xdr:rowOff>161925</xdr:rowOff>
    </xdr:from>
    <xdr:to>
      <xdr:col>0</xdr:col>
      <xdr:colOff>2238375</xdr:colOff>
      <xdr:row>425</xdr:row>
      <xdr:rowOff>161925</xdr:rowOff>
    </xdr:to>
    <xdr:sp>
      <xdr:nvSpPr>
        <xdr:cNvPr id="115" name="Line 483"/>
        <xdr:cNvSpPr>
          <a:spLocks/>
        </xdr:cNvSpPr>
      </xdr:nvSpPr>
      <xdr:spPr>
        <a:xfrm>
          <a:off x="161925" y="10471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76200</xdr:rowOff>
    </xdr:from>
    <xdr:to>
      <xdr:col>0</xdr:col>
      <xdr:colOff>2238375</xdr:colOff>
      <xdr:row>427</xdr:row>
      <xdr:rowOff>76200</xdr:rowOff>
    </xdr:to>
    <xdr:sp>
      <xdr:nvSpPr>
        <xdr:cNvPr id="116" name="Line 484"/>
        <xdr:cNvSpPr>
          <a:spLocks/>
        </xdr:cNvSpPr>
      </xdr:nvSpPr>
      <xdr:spPr>
        <a:xfrm>
          <a:off x="180975" y="105213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427</xdr:row>
      <xdr:rowOff>161925</xdr:rowOff>
    </xdr:from>
    <xdr:to>
      <xdr:col>0</xdr:col>
      <xdr:colOff>2238375</xdr:colOff>
      <xdr:row>427</xdr:row>
      <xdr:rowOff>161925</xdr:rowOff>
    </xdr:to>
    <xdr:sp>
      <xdr:nvSpPr>
        <xdr:cNvPr id="117" name="Line 485"/>
        <xdr:cNvSpPr>
          <a:spLocks/>
        </xdr:cNvSpPr>
      </xdr:nvSpPr>
      <xdr:spPr>
        <a:xfrm>
          <a:off x="161925" y="10529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411</xdr:row>
      <xdr:rowOff>76200</xdr:rowOff>
    </xdr:from>
    <xdr:to>
      <xdr:col>0</xdr:col>
      <xdr:colOff>2238375</xdr:colOff>
      <xdr:row>411</xdr:row>
      <xdr:rowOff>76200</xdr:rowOff>
    </xdr:to>
    <xdr:sp>
      <xdr:nvSpPr>
        <xdr:cNvPr id="118" name="Line 486"/>
        <xdr:cNvSpPr>
          <a:spLocks/>
        </xdr:cNvSpPr>
      </xdr:nvSpPr>
      <xdr:spPr>
        <a:xfrm>
          <a:off x="180975" y="101831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411</xdr:row>
      <xdr:rowOff>161925</xdr:rowOff>
    </xdr:from>
    <xdr:to>
      <xdr:col>0</xdr:col>
      <xdr:colOff>2238375</xdr:colOff>
      <xdr:row>411</xdr:row>
      <xdr:rowOff>161925</xdr:rowOff>
    </xdr:to>
    <xdr:sp>
      <xdr:nvSpPr>
        <xdr:cNvPr id="119" name="Line 487"/>
        <xdr:cNvSpPr>
          <a:spLocks/>
        </xdr:cNvSpPr>
      </xdr:nvSpPr>
      <xdr:spPr>
        <a:xfrm>
          <a:off x="161925" y="10191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409</xdr:row>
      <xdr:rowOff>76200</xdr:rowOff>
    </xdr:from>
    <xdr:to>
      <xdr:col>0</xdr:col>
      <xdr:colOff>2238375</xdr:colOff>
      <xdr:row>409</xdr:row>
      <xdr:rowOff>76200</xdr:rowOff>
    </xdr:to>
    <xdr:sp>
      <xdr:nvSpPr>
        <xdr:cNvPr id="120" name="Line 488"/>
        <xdr:cNvSpPr>
          <a:spLocks/>
        </xdr:cNvSpPr>
      </xdr:nvSpPr>
      <xdr:spPr>
        <a:xfrm>
          <a:off x="180975" y="10125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409</xdr:row>
      <xdr:rowOff>161925</xdr:rowOff>
    </xdr:from>
    <xdr:to>
      <xdr:col>0</xdr:col>
      <xdr:colOff>2238375</xdr:colOff>
      <xdr:row>409</xdr:row>
      <xdr:rowOff>161925</xdr:rowOff>
    </xdr:to>
    <xdr:sp>
      <xdr:nvSpPr>
        <xdr:cNvPr id="121" name="Line 489"/>
        <xdr:cNvSpPr>
          <a:spLocks/>
        </xdr:cNvSpPr>
      </xdr:nvSpPr>
      <xdr:spPr>
        <a:xfrm>
          <a:off x="161925" y="10133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403</xdr:row>
      <xdr:rowOff>76200</xdr:rowOff>
    </xdr:from>
    <xdr:to>
      <xdr:col>0</xdr:col>
      <xdr:colOff>2238375</xdr:colOff>
      <xdr:row>403</xdr:row>
      <xdr:rowOff>76200</xdr:rowOff>
    </xdr:to>
    <xdr:sp>
      <xdr:nvSpPr>
        <xdr:cNvPr id="122" name="Line 490"/>
        <xdr:cNvSpPr>
          <a:spLocks/>
        </xdr:cNvSpPr>
      </xdr:nvSpPr>
      <xdr:spPr>
        <a:xfrm>
          <a:off x="180975" y="100050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403</xdr:row>
      <xdr:rowOff>161925</xdr:rowOff>
    </xdr:from>
    <xdr:to>
      <xdr:col>0</xdr:col>
      <xdr:colOff>2238375</xdr:colOff>
      <xdr:row>403</xdr:row>
      <xdr:rowOff>161925</xdr:rowOff>
    </xdr:to>
    <xdr:sp>
      <xdr:nvSpPr>
        <xdr:cNvPr id="123" name="Line 491"/>
        <xdr:cNvSpPr>
          <a:spLocks/>
        </xdr:cNvSpPr>
      </xdr:nvSpPr>
      <xdr:spPr>
        <a:xfrm>
          <a:off x="161925" y="10013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413</xdr:row>
      <xdr:rowOff>76200</xdr:rowOff>
    </xdr:from>
    <xdr:to>
      <xdr:col>0</xdr:col>
      <xdr:colOff>2238375</xdr:colOff>
      <xdr:row>413</xdr:row>
      <xdr:rowOff>76200</xdr:rowOff>
    </xdr:to>
    <xdr:sp>
      <xdr:nvSpPr>
        <xdr:cNvPr id="124" name="Line 492"/>
        <xdr:cNvSpPr>
          <a:spLocks/>
        </xdr:cNvSpPr>
      </xdr:nvSpPr>
      <xdr:spPr>
        <a:xfrm>
          <a:off x="180975" y="10223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413</xdr:row>
      <xdr:rowOff>161925</xdr:rowOff>
    </xdr:from>
    <xdr:to>
      <xdr:col>0</xdr:col>
      <xdr:colOff>2238375</xdr:colOff>
      <xdr:row>413</xdr:row>
      <xdr:rowOff>161925</xdr:rowOff>
    </xdr:to>
    <xdr:sp>
      <xdr:nvSpPr>
        <xdr:cNvPr id="125" name="Line 493"/>
        <xdr:cNvSpPr>
          <a:spLocks/>
        </xdr:cNvSpPr>
      </xdr:nvSpPr>
      <xdr:spPr>
        <a:xfrm>
          <a:off x="161925" y="10231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415</xdr:row>
      <xdr:rowOff>76200</xdr:rowOff>
    </xdr:from>
    <xdr:to>
      <xdr:col>0</xdr:col>
      <xdr:colOff>2238375</xdr:colOff>
      <xdr:row>415</xdr:row>
      <xdr:rowOff>76200</xdr:rowOff>
    </xdr:to>
    <xdr:sp>
      <xdr:nvSpPr>
        <xdr:cNvPr id="126" name="Line 494"/>
        <xdr:cNvSpPr>
          <a:spLocks/>
        </xdr:cNvSpPr>
      </xdr:nvSpPr>
      <xdr:spPr>
        <a:xfrm>
          <a:off x="180975" y="10263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415</xdr:row>
      <xdr:rowOff>161925</xdr:rowOff>
    </xdr:from>
    <xdr:to>
      <xdr:col>0</xdr:col>
      <xdr:colOff>2238375</xdr:colOff>
      <xdr:row>415</xdr:row>
      <xdr:rowOff>161925</xdr:rowOff>
    </xdr:to>
    <xdr:sp>
      <xdr:nvSpPr>
        <xdr:cNvPr id="127" name="Line 495"/>
        <xdr:cNvSpPr>
          <a:spLocks/>
        </xdr:cNvSpPr>
      </xdr:nvSpPr>
      <xdr:spPr>
        <a:xfrm>
          <a:off x="161925" y="10271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416</xdr:row>
      <xdr:rowOff>0</xdr:rowOff>
    </xdr:from>
    <xdr:to>
      <xdr:col>0</xdr:col>
      <xdr:colOff>2238375</xdr:colOff>
      <xdr:row>416</xdr:row>
      <xdr:rowOff>0</xdr:rowOff>
    </xdr:to>
    <xdr:sp>
      <xdr:nvSpPr>
        <xdr:cNvPr id="128" name="Line 496"/>
        <xdr:cNvSpPr>
          <a:spLocks/>
        </xdr:cNvSpPr>
      </xdr:nvSpPr>
      <xdr:spPr>
        <a:xfrm>
          <a:off x="180975" y="102755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416</xdr:row>
      <xdr:rowOff>0</xdr:rowOff>
    </xdr:from>
    <xdr:to>
      <xdr:col>0</xdr:col>
      <xdr:colOff>2238375</xdr:colOff>
      <xdr:row>416</xdr:row>
      <xdr:rowOff>0</xdr:rowOff>
    </xdr:to>
    <xdr:sp>
      <xdr:nvSpPr>
        <xdr:cNvPr id="129" name="Line 497"/>
        <xdr:cNvSpPr>
          <a:spLocks/>
        </xdr:cNvSpPr>
      </xdr:nvSpPr>
      <xdr:spPr>
        <a:xfrm>
          <a:off x="161925" y="10275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431</xdr:row>
      <xdr:rowOff>76200</xdr:rowOff>
    </xdr:from>
    <xdr:to>
      <xdr:col>0</xdr:col>
      <xdr:colOff>2238375</xdr:colOff>
      <xdr:row>431</xdr:row>
      <xdr:rowOff>76200</xdr:rowOff>
    </xdr:to>
    <xdr:sp>
      <xdr:nvSpPr>
        <xdr:cNvPr id="130" name="Line 498"/>
        <xdr:cNvSpPr>
          <a:spLocks/>
        </xdr:cNvSpPr>
      </xdr:nvSpPr>
      <xdr:spPr>
        <a:xfrm>
          <a:off x="180975" y="10638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431</xdr:row>
      <xdr:rowOff>161925</xdr:rowOff>
    </xdr:from>
    <xdr:to>
      <xdr:col>0</xdr:col>
      <xdr:colOff>2238375</xdr:colOff>
      <xdr:row>431</xdr:row>
      <xdr:rowOff>161925</xdr:rowOff>
    </xdr:to>
    <xdr:sp>
      <xdr:nvSpPr>
        <xdr:cNvPr id="131" name="Line 499"/>
        <xdr:cNvSpPr>
          <a:spLocks/>
        </xdr:cNvSpPr>
      </xdr:nvSpPr>
      <xdr:spPr>
        <a:xfrm>
          <a:off x="161925" y="10647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411</xdr:row>
      <xdr:rowOff>76200</xdr:rowOff>
    </xdr:from>
    <xdr:to>
      <xdr:col>0</xdr:col>
      <xdr:colOff>2238375</xdr:colOff>
      <xdr:row>411</xdr:row>
      <xdr:rowOff>76200</xdr:rowOff>
    </xdr:to>
    <xdr:sp>
      <xdr:nvSpPr>
        <xdr:cNvPr id="132" name="Line 500"/>
        <xdr:cNvSpPr>
          <a:spLocks/>
        </xdr:cNvSpPr>
      </xdr:nvSpPr>
      <xdr:spPr>
        <a:xfrm>
          <a:off x="180975" y="101831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411</xdr:row>
      <xdr:rowOff>161925</xdr:rowOff>
    </xdr:from>
    <xdr:to>
      <xdr:col>0</xdr:col>
      <xdr:colOff>2238375</xdr:colOff>
      <xdr:row>411</xdr:row>
      <xdr:rowOff>161925</xdr:rowOff>
    </xdr:to>
    <xdr:sp>
      <xdr:nvSpPr>
        <xdr:cNvPr id="133" name="Line 501"/>
        <xdr:cNvSpPr>
          <a:spLocks/>
        </xdr:cNvSpPr>
      </xdr:nvSpPr>
      <xdr:spPr>
        <a:xfrm>
          <a:off x="161925" y="10191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413</xdr:row>
      <xdr:rowOff>76200</xdr:rowOff>
    </xdr:from>
    <xdr:to>
      <xdr:col>0</xdr:col>
      <xdr:colOff>2238375</xdr:colOff>
      <xdr:row>413</xdr:row>
      <xdr:rowOff>76200</xdr:rowOff>
    </xdr:to>
    <xdr:sp>
      <xdr:nvSpPr>
        <xdr:cNvPr id="134" name="Line 502"/>
        <xdr:cNvSpPr>
          <a:spLocks/>
        </xdr:cNvSpPr>
      </xdr:nvSpPr>
      <xdr:spPr>
        <a:xfrm>
          <a:off x="180975" y="10223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413</xdr:row>
      <xdr:rowOff>161925</xdr:rowOff>
    </xdr:from>
    <xdr:to>
      <xdr:col>0</xdr:col>
      <xdr:colOff>2238375</xdr:colOff>
      <xdr:row>413</xdr:row>
      <xdr:rowOff>161925</xdr:rowOff>
    </xdr:to>
    <xdr:sp>
      <xdr:nvSpPr>
        <xdr:cNvPr id="135" name="Line 503"/>
        <xdr:cNvSpPr>
          <a:spLocks/>
        </xdr:cNvSpPr>
      </xdr:nvSpPr>
      <xdr:spPr>
        <a:xfrm>
          <a:off x="161925" y="102317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415</xdr:row>
      <xdr:rowOff>76200</xdr:rowOff>
    </xdr:from>
    <xdr:to>
      <xdr:col>0</xdr:col>
      <xdr:colOff>2238375</xdr:colOff>
      <xdr:row>415</xdr:row>
      <xdr:rowOff>76200</xdr:rowOff>
    </xdr:to>
    <xdr:sp>
      <xdr:nvSpPr>
        <xdr:cNvPr id="136" name="Line 504"/>
        <xdr:cNvSpPr>
          <a:spLocks/>
        </xdr:cNvSpPr>
      </xdr:nvSpPr>
      <xdr:spPr>
        <a:xfrm>
          <a:off x="180975" y="10263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415</xdr:row>
      <xdr:rowOff>161925</xdr:rowOff>
    </xdr:from>
    <xdr:to>
      <xdr:col>0</xdr:col>
      <xdr:colOff>2238375</xdr:colOff>
      <xdr:row>415</xdr:row>
      <xdr:rowOff>161925</xdr:rowOff>
    </xdr:to>
    <xdr:sp>
      <xdr:nvSpPr>
        <xdr:cNvPr id="137" name="Line 505"/>
        <xdr:cNvSpPr>
          <a:spLocks/>
        </xdr:cNvSpPr>
      </xdr:nvSpPr>
      <xdr:spPr>
        <a:xfrm>
          <a:off x="161925" y="10271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416</xdr:row>
      <xdr:rowOff>0</xdr:rowOff>
    </xdr:from>
    <xdr:to>
      <xdr:col>0</xdr:col>
      <xdr:colOff>2238375</xdr:colOff>
      <xdr:row>416</xdr:row>
      <xdr:rowOff>0</xdr:rowOff>
    </xdr:to>
    <xdr:sp>
      <xdr:nvSpPr>
        <xdr:cNvPr id="138" name="Line 506"/>
        <xdr:cNvSpPr>
          <a:spLocks/>
        </xdr:cNvSpPr>
      </xdr:nvSpPr>
      <xdr:spPr>
        <a:xfrm>
          <a:off x="180975" y="102755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416</xdr:row>
      <xdr:rowOff>0</xdr:rowOff>
    </xdr:from>
    <xdr:to>
      <xdr:col>0</xdr:col>
      <xdr:colOff>2238375</xdr:colOff>
      <xdr:row>416</xdr:row>
      <xdr:rowOff>0</xdr:rowOff>
    </xdr:to>
    <xdr:sp>
      <xdr:nvSpPr>
        <xdr:cNvPr id="139" name="Line 507"/>
        <xdr:cNvSpPr>
          <a:spLocks/>
        </xdr:cNvSpPr>
      </xdr:nvSpPr>
      <xdr:spPr>
        <a:xfrm>
          <a:off x="161925" y="10275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417</xdr:row>
      <xdr:rowOff>76200</xdr:rowOff>
    </xdr:from>
    <xdr:to>
      <xdr:col>0</xdr:col>
      <xdr:colOff>2238375</xdr:colOff>
      <xdr:row>417</xdr:row>
      <xdr:rowOff>76200</xdr:rowOff>
    </xdr:to>
    <xdr:sp>
      <xdr:nvSpPr>
        <xdr:cNvPr id="140" name="Line 508"/>
        <xdr:cNvSpPr>
          <a:spLocks/>
        </xdr:cNvSpPr>
      </xdr:nvSpPr>
      <xdr:spPr>
        <a:xfrm>
          <a:off x="180975" y="10303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417</xdr:row>
      <xdr:rowOff>161925</xdr:rowOff>
    </xdr:from>
    <xdr:to>
      <xdr:col>0</xdr:col>
      <xdr:colOff>2238375</xdr:colOff>
      <xdr:row>417</xdr:row>
      <xdr:rowOff>161925</xdr:rowOff>
    </xdr:to>
    <xdr:sp>
      <xdr:nvSpPr>
        <xdr:cNvPr id="141" name="Line 509"/>
        <xdr:cNvSpPr>
          <a:spLocks/>
        </xdr:cNvSpPr>
      </xdr:nvSpPr>
      <xdr:spPr>
        <a:xfrm>
          <a:off x="161925" y="103117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409</xdr:row>
      <xdr:rowOff>76200</xdr:rowOff>
    </xdr:from>
    <xdr:to>
      <xdr:col>0</xdr:col>
      <xdr:colOff>2238375</xdr:colOff>
      <xdr:row>409</xdr:row>
      <xdr:rowOff>76200</xdr:rowOff>
    </xdr:to>
    <xdr:sp>
      <xdr:nvSpPr>
        <xdr:cNvPr id="142" name="Line 510"/>
        <xdr:cNvSpPr>
          <a:spLocks/>
        </xdr:cNvSpPr>
      </xdr:nvSpPr>
      <xdr:spPr>
        <a:xfrm>
          <a:off x="180975" y="101250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409</xdr:row>
      <xdr:rowOff>161925</xdr:rowOff>
    </xdr:from>
    <xdr:to>
      <xdr:col>0</xdr:col>
      <xdr:colOff>2238375</xdr:colOff>
      <xdr:row>409</xdr:row>
      <xdr:rowOff>161925</xdr:rowOff>
    </xdr:to>
    <xdr:sp>
      <xdr:nvSpPr>
        <xdr:cNvPr id="143" name="Line 511"/>
        <xdr:cNvSpPr>
          <a:spLocks/>
        </xdr:cNvSpPr>
      </xdr:nvSpPr>
      <xdr:spPr>
        <a:xfrm>
          <a:off x="161925" y="10133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403</xdr:row>
      <xdr:rowOff>76200</xdr:rowOff>
    </xdr:from>
    <xdr:to>
      <xdr:col>0</xdr:col>
      <xdr:colOff>2238375</xdr:colOff>
      <xdr:row>403</xdr:row>
      <xdr:rowOff>76200</xdr:rowOff>
    </xdr:to>
    <xdr:sp>
      <xdr:nvSpPr>
        <xdr:cNvPr id="144" name="Line 512"/>
        <xdr:cNvSpPr>
          <a:spLocks/>
        </xdr:cNvSpPr>
      </xdr:nvSpPr>
      <xdr:spPr>
        <a:xfrm>
          <a:off x="180975" y="100050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403</xdr:row>
      <xdr:rowOff>161925</xdr:rowOff>
    </xdr:from>
    <xdr:to>
      <xdr:col>0</xdr:col>
      <xdr:colOff>2238375</xdr:colOff>
      <xdr:row>403</xdr:row>
      <xdr:rowOff>161925</xdr:rowOff>
    </xdr:to>
    <xdr:sp>
      <xdr:nvSpPr>
        <xdr:cNvPr id="145" name="Line 513"/>
        <xdr:cNvSpPr>
          <a:spLocks/>
        </xdr:cNvSpPr>
      </xdr:nvSpPr>
      <xdr:spPr>
        <a:xfrm>
          <a:off x="161925" y="10013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419</xdr:row>
      <xdr:rowOff>76200</xdr:rowOff>
    </xdr:from>
    <xdr:to>
      <xdr:col>0</xdr:col>
      <xdr:colOff>2238375</xdr:colOff>
      <xdr:row>419</xdr:row>
      <xdr:rowOff>76200</xdr:rowOff>
    </xdr:to>
    <xdr:sp>
      <xdr:nvSpPr>
        <xdr:cNvPr id="146" name="Line 514"/>
        <xdr:cNvSpPr>
          <a:spLocks/>
        </xdr:cNvSpPr>
      </xdr:nvSpPr>
      <xdr:spPr>
        <a:xfrm>
          <a:off x="180975" y="103431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419</xdr:row>
      <xdr:rowOff>161925</xdr:rowOff>
    </xdr:from>
    <xdr:to>
      <xdr:col>0</xdr:col>
      <xdr:colOff>2238375</xdr:colOff>
      <xdr:row>419</xdr:row>
      <xdr:rowOff>161925</xdr:rowOff>
    </xdr:to>
    <xdr:sp>
      <xdr:nvSpPr>
        <xdr:cNvPr id="147" name="Line 515"/>
        <xdr:cNvSpPr>
          <a:spLocks/>
        </xdr:cNvSpPr>
      </xdr:nvSpPr>
      <xdr:spPr>
        <a:xfrm>
          <a:off x="161925" y="103517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420</xdr:row>
      <xdr:rowOff>0</xdr:rowOff>
    </xdr:from>
    <xdr:to>
      <xdr:col>0</xdr:col>
      <xdr:colOff>2238375</xdr:colOff>
      <xdr:row>420</xdr:row>
      <xdr:rowOff>0</xdr:rowOff>
    </xdr:to>
    <xdr:sp>
      <xdr:nvSpPr>
        <xdr:cNvPr id="148" name="Line 516"/>
        <xdr:cNvSpPr>
          <a:spLocks/>
        </xdr:cNvSpPr>
      </xdr:nvSpPr>
      <xdr:spPr>
        <a:xfrm>
          <a:off x="180975" y="10355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420</xdr:row>
      <xdr:rowOff>0</xdr:rowOff>
    </xdr:from>
    <xdr:to>
      <xdr:col>0</xdr:col>
      <xdr:colOff>2238375</xdr:colOff>
      <xdr:row>420</xdr:row>
      <xdr:rowOff>0</xdr:rowOff>
    </xdr:to>
    <xdr:sp>
      <xdr:nvSpPr>
        <xdr:cNvPr id="149" name="Line 517"/>
        <xdr:cNvSpPr>
          <a:spLocks/>
        </xdr:cNvSpPr>
      </xdr:nvSpPr>
      <xdr:spPr>
        <a:xfrm>
          <a:off x="161925" y="103555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421</xdr:row>
      <xdr:rowOff>76200</xdr:rowOff>
    </xdr:from>
    <xdr:to>
      <xdr:col>0</xdr:col>
      <xdr:colOff>2238375</xdr:colOff>
      <xdr:row>421</xdr:row>
      <xdr:rowOff>76200</xdr:rowOff>
    </xdr:to>
    <xdr:sp>
      <xdr:nvSpPr>
        <xdr:cNvPr id="150" name="Line 518"/>
        <xdr:cNvSpPr>
          <a:spLocks/>
        </xdr:cNvSpPr>
      </xdr:nvSpPr>
      <xdr:spPr>
        <a:xfrm>
          <a:off x="180975" y="103832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421</xdr:row>
      <xdr:rowOff>161925</xdr:rowOff>
    </xdr:from>
    <xdr:to>
      <xdr:col>0</xdr:col>
      <xdr:colOff>2238375</xdr:colOff>
      <xdr:row>421</xdr:row>
      <xdr:rowOff>161925</xdr:rowOff>
    </xdr:to>
    <xdr:sp>
      <xdr:nvSpPr>
        <xdr:cNvPr id="151" name="Line 519"/>
        <xdr:cNvSpPr>
          <a:spLocks/>
        </xdr:cNvSpPr>
      </xdr:nvSpPr>
      <xdr:spPr>
        <a:xfrm>
          <a:off x="161925" y="103917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76200</xdr:rowOff>
    </xdr:from>
    <xdr:to>
      <xdr:col>0</xdr:col>
      <xdr:colOff>2238375</xdr:colOff>
      <xdr:row>423</xdr:row>
      <xdr:rowOff>76200</xdr:rowOff>
    </xdr:to>
    <xdr:sp>
      <xdr:nvSpPr>
        <xdr:cNvPr id="152" name="Line 520"/>
        <xdr:cNvSpPr>
          <a:spLocks/>
        </xdr:cNvSpPr>
      </xdr:nvSpPr>
      <xdr:spPr>
        <a:xfrm>
          <a:off x="180975" y="104232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161925</xdr:rowOff>
    </xdr:from>
    <xdr:to>
      <xdr:col>0</xdr:col>
      <xdr:colOff>2238375</xdr:colOff>
      <xdr:row>423</xdr:row>
      <xdr:rowOff>161925</xdr:rowOff>
    </xdr:to>
    <xdr:sp>
      <xdr:nvSpPr>
        <xdr:cNvPr id="153" name="Line 521"/>
        <xdr:cNvSpPr>
          <a:spLocks/>
        </xdr:cNvSpPr>
      </xdr:nvSpPr>
      <xdr:spPr>
        <a:xfrm>
          <a:off x="161925" y="104317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425</xdr:row>
      <xdr:rowOff>76200</xdr:rowOff>
    </xdr:from>
    <xdr:to>
      <xdr:col>0</xdr:col>
      <xdr:colOff>2238375</xdr:colOff>
      <xdr:row>425</xdr:row>
      <xdr:rowOff>76200</xdr:rowOff>
    </xdr:to>
    <xdr:sp>
      <xdr:nvSpPr>
        <xdr:cNvPr id="154" name="Line 522"/>
        <xdr:cNvSpPr>
          <a:spLocks/>
        </xdr:cNvSpPr>
      </xdr:nvSpPr>
      <xdr:spPr>
        <a:xfrm>
          <a:off x="180975" y="10463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425</xdr:row>
      <xdr:rowOff>161925</xdr:rowOff>
    </xdr:from>
    <xdr:to>
      <xdr:col>0</xdr:col>
      <xdr:colOff>2238375</xdr:colOff>
      <xdr:row>425</xdr:row>
      <xdr:rowOff>161925</xdr:rowOff>
    </xdr:to>
    <xdr:sp>
      <xdr:nvSpPr>
        <xdr:cNvPr id="155" name="Line 523"/>
        <xdr:cNvSpPr>
          <a:spLocks/>
        </xdr:cNvSpPr>
      </xdr:nvSpPr>
      <xdr:spPr>
        <a:xfrm>
          <a:off x="161925" y="10471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76200</xdr:rowOff>
    </xdr:from>
    <xdr:to>
      <xdr:col>0</xdr:col>
      <xdr:colOff>2238375</xdr:colOff>
      <xdr:row>427</xdr:row>
      <xdr:rowOff>76200</xdr:rowOff>
    </xdr:to>
    <xdr:sp>
      <xdr:nvSpPr>
        <xdr:cNvPr id="156" name="Line 524"/>
        <xdr:cNvSpPr>
          <a:spLocks/>
        </xdr:cNvSpPr>
      </xdr:nvSpPr>
      <xdr:spPr>
        <a:xfrm>
          <a:off x="180975" y="105213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427</xdr:row>
      <xdr:rowOff>161925</xdr:rowOff>
    </xdr:from>
    <xdr:to>
      <xdr:col>0</xdr:col>
      <xdr:colOff>2238375</xdr:colOff>
      <xdr:row>427</xdr:row>
      <xdr:rowOff>161925</xdr:rowOff>
    </xdr:to>
    <xdr:sp>
      <xdr:nvSpPr>
        <xdr:cNvPr id="157" name="Line 525"/>
        <xdr:cNvSpPr>
          <a:spLocks/>
        </xdr:cNvSpPr>
      </xdr:nvSpPr>
      <xdr:spPr>
        <a:xfrm>
          <a:off x="161925" y="10529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429</xdr:row>
      <xdr:rowOff>76200</xdr:rowOff>
    </xdr:from>
    <xdr:to>
      <xdr:col>0</xdr:col>
      <xdr:colOff>2238375</xdr:colOff>
      <xdr:row>429</xdr:row>
      <xdr:rowOff>76200</xdr:rowOff>
    </xdr:to>
    <xdr:sp>
      <xdr:nvSpPr>
        <xdr:cNvPr id="158" name="Line 526"/>
        <xdr:cNvSpPr>
          <a:spLocks/>
        </xdr:cNvSpPr>
      </xdr:nvSpPr>
      <xdr:spPr>
        <a:xfrm>
          <a:off x="180975" y="105613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429</xdr:row>
      <xdr:rowOff>161925</xdr:rowOff>
    </xdr:from>
    <xdr:to>
      <xdr:col>0</xdr:col>
      <xdr:colOff>2238375</xdr:colOff>
      <xdr:row>429</xdr:row>
      <xdr:rowOff>161925</xdr:rowOff>
    </xdr:to>
    <xdr:sp>
      <xdr:nvSpPr>
        <xdr:cNvPr id="159" name="Line 527"/>
        <xdr:cNvSpPr>
          <a:spLocks/>
        </xdr:cNvSpPr>
      </xdr:nvSpPr>
      <xdr:spPr>
        <a:xfrm>
          <a:off x="161925" y="105698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453</xdr:row>
      <xdr:rowOff>76200</xdr:rowOff>
    </xdr:from>
    <xdr:to>
      <xdr:col>0</xdr:col>
      <xdr:colOff>2238375</xdr:colOff>
      <xdr:row>453</xdr:row>
      <xdr:rowOff>76200</xdr:rowOff>
    </xdr:to>
    <xdr:sp>
      <xdr:nvSpPr>
        <xdr:cNvPr id="160" name="Line 596"/>
        <xdr:cNvSpPr>
          <a:spLocks/>
        </xdr:cNvSpPr>
      </xdr:nvSpPr>
      <xdr:spPr>
        <a:xfrm>
          <a:off x="180975" y="111423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453</xdr:row>
      <xdr:rowOff>161925</xdr:rowOff>
    </xdr:from>
    <xdr:to>
      <xdr:col>0</xdr:col>
      <xdr:colOff>2238375</xdr:colOff>
      <xdr:row>453</xdr:row>
      <xdr:rowOff>161925</xdr:rowOff>
    </xdr:to>
    <xdr:sp>
      <xdr:nvSpPr>
        <xdr:cNvPr id="161" name="Line 597"/>
        <xdr:cNvSpPr>
          <a:spLocks/>
        </xdr:cNvSpPr>
      </xdr:nvSpPr>
      <xdr:spPr>
        <a:xfrm>
          <a:off x="161925" y="111509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455</xdr:row>
      <xdr:rowOff>76200</xdr:rowOff>
    </xdr:from>
    <xdr:to>
      <xdr:col>0</xdr:col>
      <xdr:colOff>2238375</xdr:colOff>
      <xdr:row>455</xdr:row>
      <xdr:rowOff>76200</xdr:rowOff>
    </xdr:to>
    <xdr:sp>
      <xdr:nvSpPr>
        <xdr:cNvPr id="162" name="Line 598"/>
        <xdr:cNvSpPr>
          <a:spLocks/>
        </xdr:cNvSpPr>
      </xdr:nvSpPr>
      <xdr:spPr>
        <a:xfrm>
          <a:off x="180975" y="111823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455</xdr:row>
      <xdr:rowOff>161925</xdr:rowOff>
    </xdr:from>
    <xdr:to>
      <xdr:col>0</xdr:col>
      <xdr:colOff>2238375</xdr:colOff>
      <xdr:row>455</xdr:row>
      <xdr:rowOff>161925</xdr:rowOff>
    </xdr:to>
    <xdr:sp>
      <xdr:nvSpPr>
        <xdr:cNvPr id="163" name="Line 599"/>
        <xdr:cNvSpPr>
          <a:spLocks/>
        </xdr:cNvSpPr>
      </xdr:nvSpPr>
      <xdr:spPr>
        <a:xfrm>
          <a:off x="161925" y="111909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457</xdr:row>
      <xdr:rowOff>76200</xdr:rowOff>
    </xdr:from>
    <xdr:to>
      <xdr:col>0</xdr:col>
      <xdr:colOff>2238375</xdr:colOff>
      <xdr:row>457</xdr:row>
      <xdr:rowOff>76200</xdr:rowOff>
    </xdr:to>
    <xdr:sp>
      <xdr:nvSpPr>
        <xdr:cNvPr id="164" name="Line 600"/>
        <xdr:cNvSpPr>
          <a:spLocks/>
        </xdr:cNvSpPr>
      </xdr:nvSpPr>
      <xdr:spPr>
        <a:xfrm>
          <a:off x="180975" y="11222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457</xdr:row>
      <xdr:rowOff>161925</xdr:rowOff>
    </xdr:from>
    <xdr:to>
      <xdr:col>0</xdr:col>
      <xdr:colOff>2238375</xdr:colOff>
      <xdr:row>457</xdr:row>
      <xdr:rowOff>161925</xdr:rowOff>
    </xdr:to>
    <xdr:sp>
      <xdr:nvSpPr>
        <xdr:cNvPr id="165" name="Line 601"/>
        <xdr:cNvSpPr>
          <a:spLocks/>
        </xdr:cNvSpPr>
      </xdr:nvSpPr>
      <xdr:spPr>
        <a:xfrm>
          <a:off x="161925" y="11230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459</xdr:row>
      <xdr:rowOff>76200</xdr:rowOff>
    </xdr:from>
    <xdr:to>
      <xdr:col>0</xdr:col>
      <xdr:colOff>2238375</xdr:colOff>
      <xdr:row>459</xdr:row>
      <xdr:rowOff>76200</xdr:rowOff>
    </xdr:to>
    <xdr:sp>
      <xdr:nvSpPr>
        <xdr:cNvPr id="166" name="Line 602"/>
        <xdr:cNvSpPr>
          <a:spLocks/>
        </xdr:cNvSpPr>
      </xdr:nvSpPr>
      <xdr:spPr>
        <a:xfrm>
          <a:off x="180975" y="112804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459</xdr:row>
      <xdr:rowOff>161925</xdr:rowOff>
    </xdr:from>
    <xdr:to>
      <xdr:col>0</xdr:col>
      <xdr:colOff>2238375</xdr:colOff>
      <xdr:row>459</xdr:row>
      <xdr:rowOff>161925</xdr:rowOff>
    </xdr:to>
    <xdr:sp>
      <xdr:nvSpPr>
        <xdr:cNvPr id="167" name="Line 603"/>
        <xdr:cNvSpPr>
          <a:spLocks/>
        </xdr:cNvSpPr>
      </xdr:nvSpPr>
      <xdr:spPr>
        <a:xfrm>
          <a:off x="161925" y="11289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461</xdr:row>
      <xdr:rowOff>76200</xdr:rowOff>
    </xdr:from>
    <xdr:to>
      <xdr:col>0</xdr:col>
      <xdr:colOff>2238375</xdr:colOff>
      <xdr:row>461</xdr:row>
      <xdr:rowOff>76200</xdr:rowOff>
    </xdr:to>
    <xdr:sp>
      <xdr:nvSpPr>
        <xdr:cNvPr id="168" name="Line 604"/>
        <xdr:cNvSpPr>
          <a:spLocks/>
        </xdr:cNvSpPr>
      </xdr:nvSpPr>
      <xdr:spPr>
        <a:xfrm>
          <a:off x="180975" y="113204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461</xdr:row>
      <xdr:rowOff>161925</xdr:rowOff>
    </xdr:from>
    <xdr:to>
      <xdr:col>0</xdr:col>
      <xdr:colOff>2238375</xdr:colOff>
      <xdr:row>461</xdr:row>
      <xdr:rowOff>161925</xdr:rowOff>
    </xdr:to>
    <xdr:sp>
      <xdr:nvSpPr>
        <xdr:cNvPr id="169" name="Line 605"/>
        <xdr:cNvSpPr>
          <a:spLocks/>
        </xdr:cNvSpPr>
      </xdr:nvSpPr>
      <xdr:spPr>
        <a:xfrm>
          <a:off x="161925" y="113290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463</xdr:row>
      <xdr:rowOff>76200</xdr:rowOff>
    </xdr:from>
    <xdr:to>
      <xdr:col>0</xdr:col>
      <xdr:colOff>2238375</xdr:colOff>
      <xdr:row>463</xdr:row>
      <xdr:rowOff>76200</xdr:rowOff>
    </xdr:to>
    <xdr:sp>
      <xdr:nvSpPr>
        <xdr:cNvPr id="170" name="Line 606"/>
        <xdr:cNvSpPr>
          <a:spLocks/>
        </xdr:cNvSpPr>
      </xdr:nvSpPr>
      <xdr:spPr>
        <a:xfrm>
          <a:off x="180975" y="113976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463</xdr:row>
      <xdr:rowOff>161925</xdr:rowOff>
    </xdr:from>
    <xdr:to>
      <xdr:col>0</xdr:col>
      <xdr:colOff>2238375</xdr:colOff>
      <xdr:row>463</xdr:row>
      <xdr:rowOff>161925</xdr:rowOff>
    </xdr:to>
    <xdr:sp>
      <xdr:nvSpPr>
        <xdr:cNvPr id="171" name="Line 607"/>
        <xdr:cNvSpPr>
          <a:spLocks/>
        </xdr:cNvSpPr>
      </xdr:nvSpPr>
      <xdr:spPr>
        <a:xfrm>
          <a:off x="161925" y="114061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172" name="Line 608"/>
        <xdr:cNvSpPr>
          <a:spLocks/>
        </xdr:cNvSpPr>
      </xdr:nvSpPr>
      <xdr:spPr>
        <a:xfrm>
          <a:off x="180975" y="109623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173" name="Line 609"/>
        <xdr:cNvSpPr>
          <a:spLocks/>
        </xdr:cNvSpPr>
      </xdr:nvSpPr>
      <xdr:spPr>
        <a:xfrm>
          <a:off x="161925" y="109708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453</xdr:row>
      <xdr:rowOff>76200</xdr:rowOff>
    </xdr:from>
    <xdr:to>
      <xdr:col>0</xdr:col>
      <xdr:colOff>2238375</xdr:colOff>
      <xdr:row>453</xdr:row>
      <xdr:rowOff>76200</xdr:rowOff>
    </xdr:to>
    <xdr:sp>
      <xdr:nvSpPr>
        <xdr:cNvPr id="174" name="Line 614"/>
        <xdr:cNvSpPr>
          <a:spLocks/>
        </xdr:cNvSpPr>
      </xdr:nvSpPr>
      <xdr:spPr>
        <a:xfrm>
          <a:off x="180975" y="111423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453</xdr:row>
      <xdr:rowOff>161925</xdr:rowOff>
    </xdr:from>
    <xdr:to>
      <xdr:col>0</xdr:col>
      <xdr:colOff>2238375</xdr:colOff>
      <xdr:row>453</xdr:row>
      <xdr:rowOff>161925</xdr:rowOff>
    </xdr:to>
    <xdr:sp>
      <xdr:nvSpPr>
        <xdr:cNvPr id="175" name="Line 615"/>
        <xdr:cNvSpPr>
          <a:spLocks/>
        </xdr:cNvSpPr>
      </xdr:nvSpPr>
      <xdr:spPr>
        <a:xfrm>
          <a:off x="161925" y="111509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455</xdr:row>
      <xdr:rowOff>76200</xdr:rowOff>
    </xdr:from>
    <xdr:to>
      <xdr:col>0</xdr:col>
      <xdr:colOff>2238375</xdr:colOff>
      <xdr:row>455</xdr:row>
      <xdr:rowOff>76200</xdr:rowOff>
    </xdr:to>
    <xdr:sp>
      <xdr:nvSpPr>
        <xdr:cNvPr id="176" name="Line 616"/>
        <xdr:cNvSpPr>
          <a:spLocks/>
        </xdr:cNvSpPr>
      </xdr:nvSpPr>
      <xdr:spPr>
        <a:xfrm>
          <a:off x="180975" y="111823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455</xdr:row>
      <xdr:rowOff>161925</xdr:rowOff>
    </xdr:from>
    <xdr:to>
      <xdr:col>0</xdr:col>
      <xdr:colOff>2238375</xdr:colOff>
      <xdr:row>455</xdr:row>
      <xdr:rowOff>161925</xdr:rowOff>
    </xdr:to>
    <xdr:sp>
      <xdr:nvSpPr>
        <xdr:cNvPr id="177" name="Line 617"/>
        <xdr:cNvSpPr>
          <a:spLocks/>
        </xdr:cNvSpPr>
      </xdr:nvSpPr>
      <xdr:spPr>
        <a:xfrm>
          <a:off x="161925" y="111909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457</xdr:row>
      <xdr:rowOff>76200</xdr:rowOff>
    </xdr:from>
    <xdr:to>
      <xdr:col>0</xdr:col>
      <xdr:colOff>2238375</xdr:colOff>
      <xdr:row>457</xdr:row>
      <xdr:rowOff>76200</xdr:rowOff>
    </xdr:to>
    <xdr:sp>
      <xdr:nvSpPr>
        <xdr:cNvPr id="178" name="Line 618"/>
        <xdr:cNvSpPr>
          <a:spLocks/>
        </xdr:cNvSpPr>
      </xdr:nvSpPr>
      <xdr:spPr>
        <a:xfrm>
          <a:off x="180975" y="11222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457</xdr:row>
      <xdr:rowOff>161925</xdr:rowOff>
    </xdr:from>
    <xdr:to>
      <xdr:col>0</xdr:col>
      <xdr:colOff>2238375</xdr:colOff>
      <xdr:row>457</xdr:row>
      <xdr:rowOff>161925</xdr:rowOff>
    </xdr:to>
    <xdr:sp>
      <xdr:nvSpPr>
        <xdr:cNvPr id="179" name="Line 619"/>
        <xdr:cNvSpPr>
          <a:spLocks/>
        </xdr:cNvSpPr>
      </xdr:nvSpPr>
      <xdr:spPr>
        <a:xfrm>
          <a:off x="161925" y="11230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459</xdr:row>
      <xdr:rowOff>76200</xdr:rowOff>
    </xdr:from>
    <xdr:to>
      <xdr:col>0</xdr:col>
      <xdr:colOff>2238375</xdr:colOff>
      <xdr:row>459</xdr:row>
      <xdr:rowOff>76200</xdr:rowOff>
    </xdr:to>
    <xdr:sp>
      <xdr:nvSpPr>
        <xdr:cNvPr id="180" name="Line 620"/>
        <xdr:cNvSpPr>
          <a:spLocks/>
        </xdr:cNvSpPr>
      </xdr:nvSpPr>
      <xdr:spPr>
        <a:xfrm>
          <a:off x="180975" y="112804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459</xdr:row>
      <xdr:rowOff>161925</xdr:rowOff>
    </xdr:from>
    <xdr:to>
      <xdr:col>0</xdr:col>
      <xdr:colOff>2238375</xdr:colOff>
      <xdr:row>459</xdr:row>
      <xdr:rowOff>161925</xdr:rowOff>
    </xdr:to>
    <xdr:sp>
      <xdr:nvSpPr>
        <xdr:cNvPr id="181" name="Line 621"/>
        <xdr:cNvSpPr>
          <a:spLocks/>
        </xdr:cNvSpPr>
      </xdr:nvSpPr>
      <xdr:spPr>
        <a:xfrm>
          <a:off x="161925" y="11289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182" name="Line 622"/>
        <xdr:cNvSpPr>
          <a:spLocks/>
        </xdr:cNvSpPr>
      </xdr:nvSpPr>
      <xdr:spPr>
        <a:xfrm>
          <a:off x="180975" y="109623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183" name="Line 623"/>
        <xdr:cNvSpPr>
          <a:spLocks/>
        </xdr:cNvSpPr>
      </xdr:nvSpPr>
      <xdr:spPr>
        <a:xfrm>
          <a:off x="161925" y="109708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446</xdr:row>
      <xdr:rowOff>76200</xdr:rowOff>
    </xdr:from>
    <xdr:to>
      <xdr:col>0</xdr:col>
      <xdr:colOff>2238375</xdr:colOff>
      <xdr:row>446</xdr:row>
      <xdr:rowOff>76200</xdr:rowOff>
    </xdr:to>
    <xdr:sp>
      <xdr:nvSpPr>
        <xdr:cNvPr id="184" name="Line 628"/>
        <xdr:cNvSpPr>
          <a:spLocks/>
        </xdr:cNvSpPr>
      </xdr:nvSpPr>
      <xdr:spPr>
        <a:xfrm>
          <a:off x="180975" y="110023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446</xdr:row>
      <xdr:rowOff>161925</xdr:rowOff>
    </xdr:from>
    <xdr:to>
      <xdr:col>0</xdr:col>
      <xdr:colOff>2238375</xdr:colOff>
      <xdr:row>446</xdr:row>
      <xdr:rowOff>161925</xdr:rowOff>
    </xdr:to>
    <xdr:sp>
      <xdr:nvSpPr>
        <xdr:cNvPr id="185" name="Line 629"/>
        <xdr:cNvSpPr>
          <a:spLocks/>
        </xdr:cNvSpPr>
      </xdr:nvSpPr>
      <xdr:spPr>
        <a:xfrm>
          <a:off x="161925" y="110109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463</xdr:row>
      <xdr:rowOff>76200</xdr:rowOff>
    </xdr:from>
    <xdr:to>
      <xdr:col>0</xdr:col>
      <xdr:colOff>2238375</xdr:colOff>
      <xdr:row>463</xdr:row>
      <xdr:rowOff>76200</xdr:rowOff>
    </xdr:to>
    <xdr:sp>
      <xdr:nvSpPr>
        <xdr:cNvPr id="186" name="Line 634"/>
        <xdr:cNvSpPr>
          <a:spLocks/>
        </xdr:cNvSpPr>
      </xdr:nvSpPr>
      <xdr:spPr>
        <a:xfrm>
          <a:off x="180975" y="113976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463</xdr:row>
      <xdr:rowOff>161925</xdr:rowOff>
    </xdr:from>
    <xdr:to>
      <xdr:col>0</xdr:col>
      <xdr:colOff>2238375</xdr:colOff>
      <xdr:row>463</xdr:row>
      <xdr:rowOff>161925</xdr:rowOff>
    </xdr:to>
    <xdr:sp>
      <xdr:nvSpPr>
        <xdr:cNvPr id="187" name="Line 635"/>
        <xdr:cNvSpPr>
          <a:spLocks/>
        </xdr:cNvSpPr>
      </xdr:nvSpPr>
      <xdr:spPr>
        <a:xfrm>
          <a:off x="161925" y="114061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444</xdr:row>
      <xdr:rowOff>76200</xdr:rowOff>
    </xdr:from>
    <xdr:to>
      <xdr:col>0</xdr:col>
      <xdr:colOff>2238375</xdr:colOff>
      <xdr:row>444</xdr:row>
      <xdr:rowOff>76200</xdr:rowOff>
    </xdr:to>
    <xdr:sp>
      <xdr:nvSpPr>
        <xdr:cNvPr id="188" name="Line 636"/>
        <xdr:cNvSpPr>
          <a:spLocks/>
        </xdr:cNvSpPr>
      </xdr:nvSpPr>
      <xdr:spPr>
        <a:xfrm>
          <a:off x="180975" y="109623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444</xdr:row>
      <xdr:rowOff>161925</xdr:rowOff>
    </xdr:from>
    <xdr:to>
      <xdr:col>0</xdr:col>
      <xdr:colOff>2238375</xdr:colOff>
      <xdr:row>444</xdr:row>
      <xdr:rowOff>161925</xdr:rowOff>
    </xdr:to>
    <xdr:sp>
      <xdr:nvSpPr>
        <xdr:cNvPr id="189" name="Line 637"/>
        <xdr:cNvSpPr>
          <a:spLocks/>
        </xdr:cNvSpPr>
      </xdr:nvSpPr>
      <xdr:spPr>
        <a:xfrm>
          <a:off x="161925" y="109708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446</xdr:row>
      <xdr:rowOff>76200</xdr:rowOff>
    </xdr:from>
    <xdr:to>
      <xdr:col>0</xdr:col>
      <xdr:colOff>2238375</xdr:colOff>
      <xdr:row>446</xdr:row>
      <xdr:rowOff>76200</xdr:rowOff>
    </xdr:to>
    <xdr:sp>
      <xdr:nvSpPr>
        <xdr:cNvPr id="190" name="Line 638"/>
        <xdr:cNvSpPr>
          <a:spLocks/>
        </xdr:cNvSpPr>
      </xdr:nvSpPr>
      <xdr:spPr>
        <a:xfrm>
          <a:off x="180975" y="110023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446</xdr:row>
      <xdr:rowOff>161925</xdr:rowOff>
    </xdr:from>
    <xdr:to>
      <xdr:col>0</xdr:col>
      <xdr:colOff>2238375</xdr:colOff>
      <xdr:row>446</xdr:row>
      <xdr:rowOff>161925</xdr:rowOff>
    </xdr:to>
    <xdr:sp>
      <xdr:nvSpPr>
        <xdr:cNvPr id="191" name="Line 639"/>
        <xdr:cNvSpPr>
          <a:spLocks/>
        </xdr:cNvSpPr>
      </xdr:nvSpPr>
      <xdr:spPr>
        <a:xfrm>
          <a:off x="161925" y="110109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449</xdr:row>
      <xdr:rowOff>76200</xdr:rowOff>
    </xdr:from>
    <xdr:to>
      <xdr:col>0</xdr:col>
      <xdr:colOff>2238375</xdr:colOff>
      <xdr:row>449</xdr:row>
      <xdr:rowOff>76200</xdr:rowOff>
    </xdr:to>
    <xdr:sp>
      <xdr:nvSpPr>
        <xdr:cNvPr id="192" name="Line 644"/>
        <xdr:cNvSpPr>
          <a:spLocks/>
        </xdr:cNvSpPr>
      </xdr:nvSpPr>
      <xdr:spPr>
        <a:xfrm>
          <a:off x="180975" y="11062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449</xdr:row>
      <xdr:rowOff>161925</xdr:rowOff>
    </xdr:from>
    <xdr:to>
      <xdr:col>0</xdr:col>
      <xdr:colOff>2238375</xdr:colOff>
      <xdr:row>449</xdr:row>
      <xdr:rowOff>161925</xdr:rowOff>
    </xdr:to>
    <xdr:sp>
      <xdr:nvSpPr>
        <xdr:cNvPr id="193" name="Line 645"/>
        <xdr:cNvSpPr>
          <a:spLocks/>
        </xdr:cNvSpPr>
      </xdr:nvSpPr>
      <xdr:spPr>
        <a:xfrm>
          <a:off x="161925" y="11070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451</xdr:row>
      <xdr:rowOff>76200</xdr:rowOff>
    </xdr:from>
    <xdr:to>
      <xdr:col>0</xdr:col>
      <xdr:colOff>2238375</xdr:colOff>
      <xdr:row>451</xdr:row>
      <xdr:rowOff>76200</xdr:rowOff>
    </xdr:to>
    <xdr:sp>
      <xdr:nvSpPr>
        <xdr:cNvPr id="194" name="Line 650"/>
        <xdr:cNvSpPr>
          <a:spLocks/>
        </xdr:cNvSpPr>
      </xdr:nvSpPr>
      <xdr:spPr>
        <a:xfrm>
          <a:off x="180975" y="11102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451</xdr:row>
      <xdr:rowOff>161925</xdr:rowOff>
    </xdr:from>
    <xdr:to>
      <xdr:col>0</xdr:col>
      <xdr:colOff>2238375</xdr:colOff>
      <xdr:row>451</xdr:row>
      <xdr:rowOff>161925</xdr:rowOff>
    </xdr:to>
    <xdr:sp>
      <xdr:nvSpPr>
        <xdr:cNvPr id="195" name="Line 651"/>
        <xdr:cNvSpPr>
          <a:spLocks/>
        </xdr:cNvSpPr>
      </xdr:nvSpPr>
      <xdr:spPr>
        <a:xfrm>
          <a:off x="161925" y="111109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452</xdr:row>
      <xdr:rowOff>0</xdr:rowOff>
    </xdr:from>
    <xdr:to>
      <xdr:col>0</xdr:col>
      <xdr:colOff>2238375</xdr:colOff>
      <xdr:row>452</xdr:row>
      <xdr:rowOff>0</xdr:rowOff>
    </xdr:to>
    <xdr:sp>
      <xdr:nvSpPr>
        <xdr:cNvPr id="196" name="Line 652"/>
        <xdr:cNvSpPr>
          <a:spLocks/>
        </xdr:cNvSpPr>
      </xdr:nvSpPr>
      <xdr:spPr>
        <a:xfrm>
          <a:off x="180975" y="11114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452</xdr:row>
      <xdr:rowOff>0</xdr:rowOff>
    </xdr:from>
    <xdr:to>
      <xdr:col>0</xdr:col>
      <xdr:colOff>2238375</xdr:colOff>
      <xdr:row>452</xdr:row>
      <xdr:rowOff>0</xdr:rowOff>
    </xdr:to>
    <xdr:sp>
      <xdr:nvSpPr>
        <xdr:cNvPr id="197" name="Line 653"/>
        <xdr:cNvSpPr>
          <a:spLocks/>
        </xdr:cNvSpPr>
      </xdr:nvSpPr>
      <xdr:spPr>
        <a:xfrm>
          <a:off x="161925" y="11114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453</xdr:row>
      <xdr:rowOff>76200</xdr:rowOff>
    </xdr:from>
    <xdr:to>
      <xdr:col>0</xdr:col>
      <xdr:colOff>2238375</xdr:colOff>
      <xdr:row>453</xdr:row>
      <xdr:rowOff>76200</xdr:rowOff>
    </xdr:to>
    <xdr:sp>
      <xdr:nvSpPr>
        <xdr:cNvPr id="198" name="Line 654"/>
        <xdr:cNvSpPr>
          <a:spLocks/>
        </xdr:cNvSpPr>
      </xdr:nvSpPr>
      <xdr:spPr>
        <a:xfrm>
          <a:off x="180975" y="111423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453</xdr:row>
      <xdr:rowOff>161925</xdr:rowOff>
    </xdr:from>
    <xdr:to>
      <xdr:col>0</xdr:col>
      <xdr:colOff>2238375</xdr:colOff>
      <xdr:row>453</xdr:row>
      <xdr:rowOff>161925</xdr:rowOff>
    </xdr:to>
    <xdr:sp>
      <xdr:nvSpPr>
        <xdr:cNvPr id="199" name="Line 655"/>
        <xdr:cNvSpPr>
          <a:spLocks/>
        </xdr:cNvSpPr>
      </xdr:nvSpPr>
      <xdr:spPr>
        <a:xfrm>
          <a:off x="161925" y="111509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455</xdr:row>
      <xdr:rowOff>76200</xdr:rowOff>
    </xdr:from>
    <xdr:to>
      <xdr:col>0</xdr:col>
      <xdr:colOff>2238375</xdr:colOff>
      <xdr:row>455</xdr:row>
      <xdr:rowOff>76200</xdr:rowOff>
    </xdr:to>
    <xdr:sp>
      <xdr:nvSpPr>
        <xdr:cNvPr id="200" name="Line 656"/>
        <xdr:cNvSpPr>
          <a:spLocks/>
        </xdr:cNvSpPr>
      </xdr:nvSpPr>
      <xdr:spPr>
        <a:xfrm>
          <a:off x="180975" y="111823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455</xdr:row>
      <xdr:rowOff>161925</xdr:rowOff>
    </xdr:from>
    <xdr:to>
      <xdr:col>0</xdr:col>
      <xdr:colOff>2238375</xdr:colOff>
      <xdr:row>455</xdr:row>
      <xdr:rowOff>161925</xdr:rowOff>
    </xdr:to>
    <xdr:sp>
      <xdr:nvSpPr>
        <xdr:cNvPr id="201" name="Line 657"/>
        <xdr:cNvSpPr>
          <a:spLocks/>
        </xdr:cNvSpPr>
      </xdr:nvSpPr>
      <xdr:spPr>
        <a:xfrm>
          <a:off x="161925" y="111909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457</xdr:row>
      <xdr:rowOff>76200</xdr:rowOff>
    </xdr:from>
    <xdr:to>
      <xdr:col>0</xdr:col>
      <xdr:colOff>2238375</xdr:colOff>
      <xdr:row>457</xdr:row>
      <xdr:rowOff>76200</xdr:rowOff>
    </xdr:to>
    <xdr:sp>
      <xdr:nvSpPr>
        <xdr:cNvPr id="202" name="Line 658"/>
        <xdr:cNvSpPr>
          <a:spLocks/>
        </xdr:cNvSpPr>
      </xdr:nvSpPr>
      <xdr:spPr>
        <a:xfrm>
          <a:off x="180975" y="11222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457</xdr:row>
      <xdr:rowOff>161925</xdr:rowOff>
    </xdr:from>
    <xdr:to>
      <xdr:col>0</xdr:col>
      <xdr:colOff>2238375</xdr:colOff>
      <xdr:row>457</xdr:row>
      <xdr:rowOff>161925</xdr:rowOff>
    </xdr:to>
    <xdr:sp>
      <xdr:nvSpPr>
        <xdr:cNvPr id="203" name="Line 659"/>
        <xdr:cNvSpPr>
          <a:spLocks/>
        </xdr:cNvSpPr>
      </xdr:nvSpPr>
      <xdr:spPr>
        <a:xfrm>
          <a:off x="161925" y="11230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459</xdr:row>
      <xdr:rowOff>76200</xdr:rowOff>
    </xdr:from>
    <xdr:to>
      <xdr:col>0</xdr:col>
      <xdr:colOff>2238375</xdr:colOff>
      <xdr:row>459</xdr:row>
      <xdr:rowOff>76200</xdr:rowOff>
    </xdr:to>
    <xdr:sp>
      <xdr:nvSpPr>
        <xdr:cNvPr id="204" name="Line 660"/>
        <xdr:cNvSpPr>
          <a:spLocks/>
        </xdr:cNvSpPr>
      </xdr:nvSpPr>
      <xdr:spPr>
        <a:xfrm>
          <a:off x="180975" y="112804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459</xdr:row>
      <xdr:rowOff>161925</xdr:rowOff>
    </xdr:from>
    <xdr:to>
      <xdr:col>0</xdr:col>
      <xdr:colOff>2238375</xdr:colOff>
      <xdr:row>459</xdr:row>
      <xdr:rowOff>161925</xdr:rowOff>
    </xdr:to>
    <xdr:sp>
      <xdr:nvSpPr>
        <xdr:cNvPr id="205" name="Line 661"/>
        <xdr:cNvSpPr>
          <a:spLocks/>
        </xdr:cNvSpPr>
      </xdr:nvSpPr>
      <xdr:spPr>
        <a:xfrm>
          <a:off x="161925" y="11289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461</xdr:row>
      <xdr:rowOff>76200</xdr:rowOff>
    </xdr:from>
    <xdr:to>
      <xdr:col>0</xdr:col>
      <xdr:colOff>2238375</xdr:colOff>
      <xdr:row>461</xdr:row>
      <xdr:rowOff>76200</xdr:rowOff>
    </xdr:to>
    <xdr:sp>
      <xdr:nvSpPr>
        <xdr:cNvPr id="206" name="Line 662"/>
        <xdr:cNvSpPr>
          <a:spLocks/>
        </xdr:cNvSpPr>
      </xdr:nvSpPr>
      <xdr:spPr>
        <a:xfrm>
          <a:off x="180975" y="113204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461</xdr:row>
      <xdr:rowOff>161925</xdr:rowOff>
    </xdr:from>
    <xdr:to>
      <xdr:col>0</xdr:col>
      <xdr:colOff>2238375</xdr:colOff>
      <xdr:row>461</xdr:row>
      <xdr:rowOff>161925</xdr:rowOff>
    </xdr:to>
    <xdr:sp>
      <xdr:nvSpPr>
        <xdr:cNvPr id="207" name="Line 663"/>
        <xdr:cNvSpPr>
          <a:spLocks/>
        </xdr:cNvSpPr>
      </xdr:nvSpPr>
      <xdr:spPr>
        <a:xfrm>
          <a:off x="161925" y="113290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477</xdr:row>
      <xdr:rowOff>76200</xdr:rowOff>
    </xdr:from>
    <xdr:to>
      <xdr:col>0</xdr:col>
      <xdr:colOff>2238375</xdr:colOff>
      <xdr:row>477</xdr:row>
      <xdr:rowOff>76200</xdr:rowOff>
    </xdr:to>
    <xdr:sp>
      <xdr:nvSpPr>
        <xdr:cNvPr id="208" name="Line 664"/>
        <xdr:cNvSpPr>
          <a:spLocks/>
        </xdr:cNvSpPr>
      </xdr:nvSpPr>
      <xdr:spPr>
        <a:xfrm>
          <a:off x="180975" y="117443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477</xdr:row>
      <xdr:rowOff>161925</xdr:rowOff>
    </xdr:from>
    <xdr:to>
      <xdr:col>0</xdr:col>
      <xdr:colOff>2238375</xdr:colOff>
      <xdr:row>477</xdr:row>
      <xdr:rowOff>161925</xdr:rowOff>
    </xdr:to>
    <xdr:sp>
      <xdr:nvSpPr>
        <xdr:cNvPr id="209" name="Line 665"/>
        <xdr:cNvSpPr>
          <a:spLocks/>
        </xdr:cNvSpPr>
      </xdr:nvSpPr>
      <xdr:spPr>
        <a:xfrm>
          <a:off x="161925" y="117528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479</xdr:row>
      <xdr:rowOff>76200</xdr:rowOff>
    </xdr:from>
    <xdr:to>
      <xdr:col>0</xdr:col>
      <xdr:colOff>2238375</xdr:colOff>
      <xdr:row>479</xdr:row>
      <xdr:rowOff>76200</xdr:rowOff>
    </xdr:to>
    <xdr:sp>
      <xdr:nvSpPr>
        <xdr:cNvPr id="210" name="Line 666"/>
        <xdr:cNvSpPr>
          <a:spLocks/>
        </xdr:cNvSpPr>
      </xdr:nvSpPr>
      <xdr:spPr>
        <a:xfrm>
          <a:off x="180975" y="117843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479</xdr:row>
      <xdr:rowOff>161925</xdr:rowOff>
    </xdr:from>
    <xdr:to>
      <xdr:col>0</xdr:col>
      <xdr:colOff>2238375</xdr:colOff>
      <xdr:row>479</xdr:row>
      <xdr:rowOff>161925</xdr:rowOff>
    </xdr:to>
    <xdr:sp>
      <xdr:nvSpPr>
        <xdr:cNvPr id="211" name="Line 667"/>
        <xdr:cNvSpPr>
          <a:spLocks/>
        </xdr:cNvSpPr>
      </xdr:nvSpPr>
      <xdr:spPr>
        <a:xfrm>
          <a:off x="161925" y="11792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481</xdr:row>
      <xdr:rowOff>76200</xdr:rowOff>
    </xdr:from>
    <xdr:to>
      <xdr:col>0</xdr:col>
      <xdr:colOff>2238375</xdr:colOff>
      <xdr:row>481</xdr:row>
      <xdr:rowOff>76200</xdr:rowOff>
    </xdr:to>
    <xdr:sp>
      <xdr:nvSpPr>
        <xdr:cNvPr id="212" name="Line 668"/>
        <xdr:cNvSpPr>
          <a:spLocks/>
        </xdr:cNvSpPr>
      </xdr:nvSpPr>
      <xdr:spPr>
        <a:xfrm>
          <a:off x="180975" y="11824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481</xdr:row>
      <xdr:rowOff>161925</xdr:rowOff>
    </xdr:from>
    <xdr:to>
      <xdr:col>0</xdr:col>
      <xdr:colOff>2238375</xdr:colOff>
      <xdr:row>481</xdr:row>
      <xdr:rowOff>161925</xdr:rowOff>
    </xdr:to>
    <xdr:sp>
      <xdr:nvSpPr>
        <xdr:cNvPr id="213" name="Line 669"/>
        <xdr:cNvSpPr>
          <a:spLocks/>
        </xdr:cNvSpPr>
      </xdr:nvSpPr>
      <xdr:spPr>
        <a:xfrm>
          <a:off x="161925" y="11832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483</xdr:row>
      <xdr:rowOff>76200</xdr:rowOff>
    </xdr:from>
    <xdr:to>
      <xdr:col>0</xdr:col>
      <xdr:colOff>2238375</xdr:colOff>
      <xdr:row>483</xdr:row>
      <xdr:rowOff>76200</xdr:rowOff>
    </xdr:to>
    <xdr:sp>
      <xdr:nvSpPr>
        <xdr:cNvPr id="214" name="Line 670"/>
        <xdr:cNvSpPr>
          <a:spLocks/>
        </xdr:cNvSpPr>
      </xdr:nvSpPr>
      <xdr:spPr>
        <a:xfrm>
          <a:off x="180975" y="118824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483</xdr:row>
      <xdr:rowOff>161925</xdr:rowOff>
    </xdr:from>
    <xdr:to>
      <xdr:col>0</xdr:col>
      <xdr:colOff>2238375</xdr:colOff>
      <xdr:row>483</xdr:row>
      <xdr:rowOff>161925</xdr:rowOff>
    </xdr:to>
    <xdr:sp>
      <xdr:nvSpPr>
        <xdr:cNvPr id="215" name="Line 671"/>
        <xdr:cNvSpPr>
          <a:spLocks/>
        </xdr:cNvSpPr>
      </xdr:nvSpPr>
      <xdr:spPr>
        <a:xfrm>
          <a:off x="161925" y="118910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485</xdr:row>
      <xdr:rowOff>76200</xdr:rowOff>
    </xdr:from>
    <xdr:to>
      <xdr:col>0</xdr:col>
      <xdr:colOff>2238375</xdr:colOff>
      <xdr:row>485</xdr:row>
      <xdr:rowOff>76200</xdr:rowOff>
    </xdr:to>
    <xdr:sp>
      <xdr:nvSpPr>
        <xdr:cNvPr id="216" name="Line 672"/>
        <xdr:cNvSpPr>
          <a:spLocks/>
        </xdr:cNvSpPr>
      </xdr:nvSpPr>
      <xdr:spPr>
        <a:xfrm>
          <a:off x="180975" y="11922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485</xdr:row>
      <xdr:rowOff>161925</xdr:rowOff>
    </xdr:from>
    <xdr:to>
      <xdr:col>0</xdr:col>
      <xdr:colOff>2238375</xdr:colOff>
      <xdr:row>485</xdr:row>
      <xdr:rowOff>161925</xdr:rowOff>
    </xdr:to>
    <xdr:sp>
      <xdr:nvSpPr>
        <xdr:cNvPr id="217" name="Line 673"/>
        <xdr:cNvSpPr>
          <a:spLocks/>
        </xdr:cNvSpPr>
      </xdr:nvSpPr>
      <xdr:spPr>
        <a:xfrm>
          <a:off x="161925" y="11931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487</xdr:row>
      <xdr:rowOff>76200</xdr:rowOff>
    </xdr:from>
    <xdr:to>
      <xdr:col>0</xdr:col>
      <xdr:colOff>2238375</xdr:colOff>
      <xdr:row>487</xdr:row>
      <xdr:rowOff>76200</xdr:rowOff>
    </xdr:to>
    <xdr:sp>
      <xdr:nvSpPr>
        <xdr:cNvPr id="218" name="Line 674"/>
        <xdr:cNvSpPr>
          <a:spLocks/>
        </xdr:cNvSpPr>
      </xdr:nvSpPr>
      <xdr:spPr>
        <a:xfrm>
          <a:off x="180975" y="119995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487</xdr:row>
      <xdr:rowOff>161925</xdr:rowOff>
    </xdr:from>
    <xdr:to>
      <xdr:col>0</xdr:col>
      <xdr:colOff>2238375</xdr:colOff>
      <xdr:row>487</xdr:row>
      <xdr:rowOff>161925</xdr:rowOff>
    </xdr:to>
    <xdr:sp>
      <xdr:nvSpPr>
        <xdr:cNvPr id="219" name="Line 675"/>
        <xdr:cNvSpPr>
          <a:spLocks/>
        </xdr:cNvSpPr>
      </xdr:nvSpPr>
      <xdr:spPr>
        <a:xfrm>
          <a:off x="161925" y="120081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470</xdr:row>
      <xdr:rowOff>76200</xdr:rowOff>
    </xdr:from>
    <xdr:to>
      <xdr:col>0</xdr:col>
      <xdr:colOff>2238375</xdr:colOff>
      <xdr:row>470</xdr:row>
      <xdr:rowOff>76200</xdr:rowOff>
    </xdr:to>
    <xdr:sp>
      <xdr:nvSpPr>
        <xdr:cNvPr id="220" name="Line 676"/>
        <xdr:cNvSpPr>
          <a:spLocks/>
        </xdr:cNvSpPr>
      </xdr:nvSpPr>
      <xdr:spPr>
        <a:xfrm>
          <a:off x="180975" y="11604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470</xdr:row>
      <xdr:rowOff>161925</xdr:rowOff>
    </xdr:from>
    <xdr:to>
      <xdr:col>0</xdr:col>
      <xdr:colOff>2238375</xdr:colOff>
      <xdr:row>470</xdr:row>
      <xdr:rowOff>161925</xdr:rowOff>
    </xdr:to>
    <xdr:sp>
      <xdr:nvSpPr>
        <xdr:cNvPr id="221" name="Line 677"/>
        <xdr:cNvSpPr>
          <a:spLocks/>
        </xdr:cNvSpPr>
      </xdr:nvSpPr>
      <xdr:spPr>
        <a:xfrm>
          <a:off x="161925" y="11612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477</xdr:row>
      <xdr:rowOff>76200</xdr:rowOff>
    </xdr:from>
    <xdr:to>
      <xdr:col>0</xdr:col>
      <xdr:colOff>2238375</xdr:colOff>
      <xdr:row>477</xdr:row>
      <xdr:rowOff>76200</xdr:rowOff>
    </xdr:to>
    <xdr:sp>
      <xdr:nvSpPr>
        <xdr:cNvPr id="222" name="Line 682"/>
        <xdr:cNvSpPr>
          <a:spLocks/>
        </xdr:cNvSpPr>
      </xdr:nvSpPr>
      <xdr:spPr>
        <a:xfrm>
          <a:off x="180975" y="117443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477</xdr:row>
      <xdr:rowOff>161925</xdr:rowOff>
    </xdr:from>
    <xdr:to>
      <xdr:col>0</xdr:col>
      <xdr:colOff>2238375</xdr:colOff>
      <xdr:row>477</xdr:row>
      <xdr:rowOff>161925</xdr:rowOff>
    </xdr:to>
    <xdr:sp>
      <xdr:nvSpPr>
        <xdr:cNvPr id="223" name="Line 683"/>
        <xdr:cNvSpPr>
          <a:spLocks/>
        </xdr:cNvSpPr>
      </xdr:nvSpPr>
      <xdr:spPr>
        <a:xfrm>
          <a:off x="161925" y="117528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479</xdr:row>
      <xdr:rowOff>76200</xdr:rowOff>
    </xdr:from>
    <xdr:to>
      <xdr:col>0</xdr:col>
      <xdr:colOff>2238375</xdr:colOff>
      <xdr:row>479</xdr:row>
      <xdr:rowOff>76200</xdr:rowOff>
    </xdr:to>
    <xdr:sp>
      <xdr:nvSpPr>
        <xdr:cNvPr id="224" name="Line 684"/>
        <xdr:cNvSpPr>
          <a:spLocks/>
        </xdr:cNvSpPr>
      </xdr:nvSpPr>
      <xdr:spPr>
        <a:xfrm>
          <a:off x="180975" y="117843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479</xdr:row>
      <xdr:rowOff>161925</xdr:rowOff>
    </xdr:from>
    <xdr:to>
      <xdr:col>0</xdr:col>
      <xdr:colOff>2238375</xdr:colOff>
      <xdr:row>479</xdr:row>
      <xdr:rowOff>161925</xdr:rowOff>
    </xdr:to>
    <xdr:sp>
      <xdr:nvSpPr>
        <xdr:cNvPr id="225" name="Line 685"/>
        <xdr:cNvSpPr>
          <a:spLocks/>
        </xdr:cNvSpPr>
      </xdr:nvSpPr>
      <xdr:spPr>
        <a:xfrm>
          <a:off x="161925" y="11792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481</xdr:row>
      <xdr:rowOff>76200</xdr:rowOff>
    </xdr:from>
    <xdr:to>
      <xdr:col>0</xdr:col>
      <xdr:colOff>2238375</xdr:colOff>
      <xdr:row>481</xdr:row>
      <xdr:rowOff>76200</xdr:rowOff>
    </xdr:to>
    <xdr:sp>
      <xdr:nvSpPr>
        <xdr:cNvPr id="226" name="Line 686"/>
        <xdr:cNvSpPr>
          <a:spLocks/>
        </xdr:cNvSpPr>
      </xdr:nvSpPr>
      <xdr:spPr>
        <a:xfrm>
          <a:off x="180975" y="11824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481</xdr:row>
      <xdr:rowOff>161925</xdr:rowOff>
    </xdr:from>
    <xdr:to>
      <xdr:col>0</xdr:col>
      <xdr:colOff>2238375</xdr:colOff>
      <xdr:row>481</xdr:row>
      <xdr:rowOff>161925</xdr:rowOff>
    </xdr:to>
    <xdr:sp>
      <xdr:nvSpPr>
        <xdr:cNvPr id="227" name="Line 687"/>
        <xdr:cNvSpPr>
          <a:spLocks/>
        </xdr:cNvSpPr>
      </xdr:nvSpPr>
      <xdr:spPr>
        <a:xfrm>
          <a:off x="161925" y="11832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483</xdr:row>
      <xdr:rowOff>76200</xdr:rowOff>
    </xdr:from>
    <xdr:to>
      <xdr:col>0</xdr:col>
      <xdr:colOff>2238375</xdr:colOff>
      <xdr:row>483</xdr:row>
      <xdr:rowOff>76200</xdr:rowOff>
    </xdr:to>
    <xdr:sp>
      <xdr:nvSpPr>
        <xdr:cNvPr id="228" name="Line 688"/>
        <xdr:cNvSpPr>
          <a:spLocks/>
        </xdr:cNvSpPr>
      </xdr:nvSpPr>
      <xdr:spPr>
        <a:xfrm>
          <a:off x="180975" y="118824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483</xdr:row>
      <xdr:rowOff>161925</xdr:rowOff>
    </xdr:from>
    <xdr:to>
      <xdr:col>0</xdr:col>
      <xdr:colOff>2238375</xdr:colOff>
      <xdr:row>483</xdr:row>
      <xdr:rowOff>161925</xdr:rowOff>
    </xdr:to>
    <xdr:sp>
      <xdr:nvSpPr>
        <xdr:cNvPr id="229" name="Line 689"/>
        <xdr:cNvSpPr>
          <a:spLocks/>
        </xdr:cNvSpPr>
      </xdr:nvSpPr>
      <xdr:spPr>
        <a:xfrm>
          <a:off x="161925" y="118910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470</xdr:row>
      <xdr:rowOff>76200</xdr:rowOff>
    </xdr:from>
    <xdr:to>
      <xdr:col>0</xdr:col>
      <xdr:colOff>2238375</xdr:colOff>
      <xdr:row>470</xdr:row>
      <xdr:rowOff>76200</xdr:rowOff>
    </xdr:to>
    <xdr:sp>
      <xdr:nvSpPr>
        <xdr:cNvPr id="230" name="Line 690"/>
        <xdr:cNvSpPr>
          <a:spLocks/>
        </xdr:cNvSpPr>
      </xdr:nvSpPr>
      <xdr:spPr>
        <a:xfrm>
          <a:off x="180975" y="11604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470</xdr:row>
      <xdr:rowOff>161925</xdr:rowOff>
    </xdr:from>
    <xdr:to>
      <xdr:col>0</xdr:col>
      <xdr:colOff>2238375</xdr:colOff>
      <xdr:row>470</xdr:row>
      <xdr:rowOff>161925</xdr:rowOff>
    </xdr:to>
    <xdr:sp>
      <xdr:nvSpPr>
        <xdr:cNvPr id="231" name="Line 691"/>
        <xdr:cNvSpPr>
          <a:spLocks/>
        </xdr:cNvSpPr>
      </xdr:nvSpPr>
      <xdr:spPr>
        <a:xfrm>
          <a:off x="161925" y="11612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472</xdr:row>
      <xdr:rowOff>76200</xdr:rowOff>
    </xdr:from>
    <xdr:to>
      <xdr:col>0</xdr:col>
      <xdr:colOff>2238375</xdr:colOff>
      <xdr:row>472</xdr:row>
      <xdr:rowOff>76200</xdr:rowOff>
    </xdr:to>
    <xdr:sp>
      <xdr:nvSpPr>
        <xdr:cNvPr id="232" name="Line 696"/>
        <xdr:cNvSpPr>
          <a:spLocks/>
        </xdr:cNvSpPr>
      </xdr:nvSpPr>
      <xdr:spPr>
        <a:xfrm>
          <a:off x="180975" y="116443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472</xdr:row>
      <xdr:rowOff>161925</xdr:rowOff>
    </xdr:from>
    <xdr:to>
      <xdr:col>0</xdr:col>
      <xdr:colOff>2238375</xdr:colOff>
      <xdr:row>472</xdr:row>
      <xdr:rowOff>161925</xdr:rowOff>
    </xdr:to>
    <xdr:sp>
      <xdr:nvSpPr>
        <xdr:cNvPr id="233" name="Line 697"/>
        <xdr:cNvSpPr>
          <a:spLocks/>
        </xdr:cNvSpPr>
      </xdr:nvSpPr>
      <xdr:spPr>
        <a:xfrm>
          <a:off x="161925" y="116528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487</xdr:row>
      <xdr:rowOff>76200</xdr:rowOff>
    </xdr:from>
    <xdr:to>
      <xdr:col>0</xdr:col>
      <xdr:colOff>2238375</xdr:colOff>
      <xdr:row>487</xdr:row>
      <xdr:rowOff>76200</xdr:rowOff>
    </xdr:to>
    <xdr:sp>
      <xdr:nvSpPr>
        <xdr:cNvPr id="234" name="Line 702"/>
        <xdr:cNvSpPr>
          <a:spLocks/>
        </xdr:cNvSpPr>
      </xdr:nvSpPr>
      <xdr:spPr>
        <a:xfrm>
          <a:off x="180975" y="119995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487</xdr:row>
      <xdr:rowOff>161925</xdr:rowOff>
    </xdr:from>
    <xdr:to>
      <xdr:col>0</xdr:col>
      <xdr:colOff>2238375</xdr:colOff>
      <xdr:row>487</xdr:row>
      <xdr:rowOff>161925</xdr:rowOff>
    </xdr:to>
    <xdr:sp>
      <xdr:nvSpPr>
        <xdr:cNvPr id="235" name="Line 703"/>
        <xdr:cNvSpPr>
          <a:spLocks/>
        </xdr:cNvSpPr>
      </xdr:nvSpPr>
      <xdr:spPr>
        <a:xfrm>
          <a:off x="161925" y="120081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470</xdr:row>
      <xdr:rowOff>76200</xdr:rowOff>
    </xdr:from>
    <xdr:to>
      <xdr:col>0</xdr:col>
      <xdr:colOff>2238375</xdr:colOff>
      <xdr:row>470</xdr:row>
      <xdr:rowOff>76200</xdr:rowOff>
    </xdr:to>
    <xdr:sp>
      <xdr:nvSpPr>
        <xdr:cNvPr id="236" name="Line 704"/>
        <xdr:cNvSpPr>
          <a:spLocks/>
        </xdr:cNvSpPr>
      </xdr:nvSpPr>
      <xdr:spPr>
        <a:xfrm>
          <a:off x="180975" y="11604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470</xdr:row>
      <xdr:rowOff>161925</xdr:rowOff>
    </xdr:from>
    <xdr:to>
      <xdr:col>0</xdr:col>
      <xdr:colOff>2238375</xdr:colOff>
      <xdr:row>470</xdr:row>
      <xdr:rowOff>161925</xdr:rowOff>
    </xdr:to>
    <xdr:sp>
      <xdr:nvSpPr>
        <xdr:cNvPr id="237" name="Line 705"/>
        <xdr:cNvSpPr>
          <a:spLocks/>
        </xdr:cNvSpPr>
      </xdr:nvSpPr>
      <xdr:spPr>
        <a:xfrm>
          <a:off x="161925" y="11612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472</xdr:row>
      <xdr:rowOff>76200</xdr:rowOff>
    </xdr:from>
    <xdr:to>
      <xdr:col>0</xdr:col>
      <xdr:colOff>2238375</xdr:colOff>
      <xdr:row>472</xdr:row>
      <xdr:rowOff>76200</xdr:rowOff>
    </xdr:to>
    <xdr:sp>
      <xdr:nvSpPr>
        <xdr:cNvPr id="238" name="Line 706"/>
        <xdr:cNvSpPr>
          <a:spLocks/>
        </xdr:cNvSpPr>
      </xdr:nvSpPr>
      <xdr:spPr>
        <a:xfrm>
          <a:off x="180975" y="116443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472</xdr:row>
      <xdr:rowOff>161925</xdr:rowOff>
    </xdr:from>
    <xdr:to>
      <xdr:col>0</xdr:col>
      <xdr:colOff>2238375</xdr:colOff>
      <xdr:row>472</xdr:row>
      <xdr:rowOff>161925</xdr:rowOff>
    </xdr:to>
    <xdr:sp>
      <xdr:nvSpPr>
        <xdr:cNvPr id="239" name="Line 707"/>
        <xdr:cNvSpPr>
          <a:spLocks/>
        </xdr:cNvSpPr>
      </xdr:nvSpPr>
      <xdr:spPr>
        <a:xfrm>
          <a:off x="161925" y="116528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475</xdr:row>
      <xdr:rowOff>76200</xdr:rowOff>
    </xdr:from>
    <xdr:to>
      <xdr:col>0</xdr:col>
      <xdr:colOff>2238375</xdr:colOff>
      <xdr:row>475</xdr:row>
      <xdr:rowOff>76200</xdr:rowOff>
    </xdr:to>
    <xdr:sp>
      <xdr:nvSpPr>
        <xdr:cNvPr id="240" name="Line 718"/>
        <xdr:cNvSpPr>
          <a:spLocks/>
        </xdr:cNvSpPr>
      </xdr:nvSpPr>
      <xdr:spPr>
        <a:xfrm>
          <a:off x="180975" y="117043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477</xdr:row>
      <xdr:rowOff>76200</xdr:rowOff>
    </xdr:from>
    <xdr:to>
      <xdr:col>0</xdr:col>
      <xdr:colOff>2238375</xdr:colOff>
      <xdr:row>477</xdr:row>
      <xdr:rowOff>76200</xdr:rowOff>
    </xdr:to>
    <xdr:sp>
      <xdr:nvSpPr>
        <xdr:cNvPr id="241" name="Line 722"/>
        <xdr:cNvSpPr>
          <a:spLocks/>
        </xdr:cNvSpPr>
      </xdr:nvSpPr>
      <xdr:spPr>
        <a:xfrm>
          <a:off x="180975" y="117443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477</xdr:row>
      <xdr:rowOff>161925</xdr:rowOff>
    </xdr:from>
    <xdr:to>
      <xdr:col>0</xdr:col>
      <xdr:colOff>2238375</xdr:colOff>
      <xdr:row>477</xdr:row>
      <xdr:rowOff>161925</xdr:rowOff>
    </xdr:to>
    <xdr:sp>
      <xdr:nvSpPr>
        <xdr:cNvPr id="242" name="Line 723"/>
        <xdr:cNvSpPr>
          <a:spLocks/>
        </xdr:cNvSpPr>
      </xdr:nvSpPr>
      <xdr:spPr>
        <a:xfrm>
          <a:off x="161925" y="117528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479</xdr:row>
      <xdr:rowOff>76200</xdr:rowOff>
    </xdr:from>
    <xdr:to>
      <xdr:col>0</xdr:col>
      <xdr:colOff>2238375</xdr:colOff>
      <xdr:row>479</xdr:row>
      <xdr:rowOff>76200</xdr:rowOff>
    </xdr:to>
    <xdr:sp>
      <xdr:nvSpPr>
        <xdr:cNvPr id="243" name="Line 724"/>
        <xdr:cNvSpPr>
          <a:spLocks/>
        </xdr:cNvSpPr>
      </xdr:nvSpPr>
      <xdr:spPr>
        <a:xfrm>
          <a:off x="180975" y="117843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479</xdr:row>
      <xdr:rowOff>161925</xdr:rowOff>
    </xdr:from>
    <xdr:to>
      <xdr:col>0</xdr:col>
      <xdr:colOff>2238375</xdr:colOff>
      <xdr:row>479</xdr:row>
      <xdr:rowOff>161925</xdr:rowOff>
    </xdr:to>
    <xdr:sp>
      <xdr:nvSpPr>
        <xdr:cNvPr id="244" name="Line 725"/>
        <xdr:cNvSpPr>
          <a:spLocks/>
        </xdr:cNvSpPr>
      </xdr:nvSpPr>
      <xdr:spPr>
        <a:xfrm>
          <a:off x="161925" y="11792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481</xdr:row>
      <xdr:rowOff>76200</xdr:rowOff>
    </xdr:from>
    <xdr:to>
      <xdr:col>0</xdr:col>
      <xdr:colOff>2238375</xdr:colOff>
      <xdr:row>481</xdr:row>
      <xdr:rowOff>76200</xdr:rowOff>
    </xdr:to>
    <xdr:sp>
      <xdr:nvSpPr>
        <xdr:cNvPr id="245" name="Line 726"/>
        <xdr:cNvSpPr>
          <a:spLocks/>
        </xdr:cNvSpPr>
      </xdr:nvSpPr>
      <xdr:spPr>
        <a:xfrm>
          <a:off x="180975" y="11824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481</xdr:row>
      <xdr:rowOff>161925</xdr:rowOff>
    </xdr:from>
    <xdr:to>
      <xdr:col>0</xdr:col>
      <xdr:colOff>2238375</xdr:colOff>
      <xdr:row>481</xdr:row>
      <xdr:rowOff>161925</xdr:rowOff>
    </xdr:to>
    <xdr:sp>
      <xdr:nvSpPr>
        <xdr:cNvPr id="246" name="Line 727"/>
        <xdr:cNvSpPr>
          <a:spLocks/>
        </xdr:cNvSpPr>
      </xdr:nvSpPr>
      <xdr:spPr>
        <a:xfrm>
          <a:off x="161925" y="118329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483</xdr:row>
      <xdr:rowOff>76200</xdr:rowOff>
    </xdr:from>
    <xdr:to>
      <xdr:col>0</xdr:col>
      <xdr:colOff>2238375</xdr:colOff>
      <xdr:row>483</xdr:row>
      <xdr:rowOff>76200</xdr:rowOff>
    </xdr:to>
    <xdr:sp>
      <xdr:nvSpPr>
        <xdr:cNvPr id="247" name="Line 728"/>
        <xdr:cNvSpPr>
          <a:spLocks/>
        </xdr:cNvSpPr>
      </xdr:nvSpPr>
      <xdr:spPr>
        <a:xfrm>
          <a:off x="180975" y="118824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483</xdr:row>
      <xdr:rowOff>161925</xdr:rowOff>
    </xdr:from>
    <xdr:to>
      <xdr:col>0</xdr:col>
      <xdr:colOff>2238375</xdr:colOff>
      <xdr:row>483</xdr:row>
      <xdr:rowOff>161925</xdr:rowOff>
    </xdr:to>
    <xdr:sp>
      <xdr:nvSpPr>
        <xdr:cNvPr id="248" name="Line 729"/>
        <xdr:cNvSpPr>
          <a:spLocks/>
        </xdr:cNvSpPr>
      </xdr:nvSpPr>
      <xdr:spPr>
        <a:xfrm>
          <a:off x="161925" y="118910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485</xdr:row>
      <xdr:rowOff>76200</xdr:rowOff>
    </xdr:from>
    <xdr:to>
      <xdr:col>0</xdr:col>
      <xdr:colOff>2238375</xdr:colOff>
      <xdr:row>485</xdr:row>
      <xdr:rowOff>76200</xdr:rowOff>
    </xdr:to>
    <xdr:sp>
      <xdr:nvSpPr>
        <xdr:cNvPr id="249" name="Line 730"/>
        <xdr:cNvSpPr>
          <a:spLocks/>
        </xdr:cNvSpPr>
      </xdr:nvSpPr>
      <xdr:spPr>
        <a:xfrm>
          <a:off x="180975" y="11922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485</xdr:row>
      <xdr:rowOff>161925</xdr:rowOff>
    </xdr:from>
    <xdr:to>
      <xdr:col>0</xdr:col>
      <xdr:colOff>2238375</xdr:colOff>
      <xdr:row>485</xdr:row>
      <xdr:rowOff>161925</xdr:rowOff>
    </xdr:to>
    <xdr:sp>
      <xdr:nvSpPr>
        <xdr:cNvPr id="250" name="Line 731"/>
        <xdr:cNvSpPr>
          <a:spLocks/>
        </xdr:cNvSpPr>
      </xdr:nvSpPr>
      <xdr:spPr>
        <a:xfrm>
          <a:off x="161925" y="11931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509</xdr:row>
      <xdr:rowOff>76200</xdr:rowOff>
    </xdr:from>
    <xdr:to>
      <xdr:col>0</xdr:col>
      <xdr:colOff>2238375</xdr:colOff>
      <xdr:row>509</xdr:row>
      <xdr:rowOff>76200</xdr:rowOff>
    </xdr:to>
    <xdr:sp>
      <xdr:nvSpPr>
        <xdr:cNvPr id="251" name="Line 870"/>
        <xdr:cNvSpPr>
          <a:spLocks/>
        </xdr:cNvSpPr>
      </xdr:nvSpPr>
      <xdr:spPr>
        <a:xfrm>
          <a:off x="180975" y="124672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509</xdr:row>
      <xdr:rowOff>161925</xdr:rowOff>
    </xdr:from>
    <xdr:to>
      <xdr:col>0</xdr:col>
      <xdr:colOff>2238375</xdr:colOff>
      <xdr:row>509</xdr:row>
      <xdr:rowOff>161925</xdr:rowOff>
    </xdr:to>
    <xdr:sp>
      <xdr:nvSpPr>
        <xdr:cNvPr id="252" name="Line 871"/>
        <xdr:cNvSpPr>
          <a:spLocks/>
        </xdr:cNvSpPr>
      </xdr:nvSpPr>
      <xdr:spPr>
        <a:xfrm>
          <a:off x="161925" y="124758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511</xdr:row>
      <xdr:rowOff>76200</xdr:rowOff>
    </xdr:from>
    <xdr:to>
      <xdr:col>0</xdr:col>
      <xdr:colOff>2238375</xdr:colOff>
      <xdr:row>511</xdr:row>
      <xdr:rowOff>76200</xdr:rowOff>
    </xdr:to>
    <xdr:sp>
      <xdr:nvSpPr>
        <xdr:cNvPr id="253" name="Line 872"/>
        <xdr:cNvSpPr>
          <a:spLocks/>
        </xdr:cNvSpPr>
      </xdr:nvSpPr>
      <xdr:spPr>
        <a:xfrm>
          <a:off x="180975" y="125053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511</xdr:row>
      <xdr:rowOff>161925</xdr:rowOff>
    </xdr:from>
    <xdr:to>
      <xdr:col>0</xdr:col>
      <xdr:colOff>2238375</xdr:colOff>
      <xdr:row>511</xdr:row>
      <xdr:rowOff>161925</xdr:rowOff>
    </xdr:to>
    <xdr:sp>
      <xdr:nvSpPr>
        <xdr:cNvPr id="254" name="Line 873"/>
        <xdr:cNvSpPr>
          <a:spLocks/>
        </xdr:cNvSpPr>
      </xdr:nvSpPr>
      <xdr:spPr>
        <a:xfrm>
          <a:off x="161925" y="125139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513</xdr:row>
      <xdr:rowOff>76200</xdr:rowOff>
    </xdr:from>
    <xdr:to>
      <xdr:col>0</xdr:col>
      <xdr:colOff>2238375</xdr:colOff>
      <xdr:row>513</xdr:row>
      <xdr:rowOff>76200</xdr:rowOff>
    </xdr:to>
    <xdr:sp>
      <xdr:nvSpPr>
        <xdr:cNvPr id="255" name="Line 874"/>
        <xdr:cNvSpPr>
          <a:spLocks/>
        </xdr:cNvSpPr>
      </xdr:nvSpPr>
      <xdr:spPr>
        <a:xfrm>
          <a:off x="180975" y="12563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513</xdr:row>
      <xdr:rowOff>161925</xdr:rowOff>
    </xdr:from>
    <xdr:to>
      <xdr:col>0</xdr:col>
      <xdr:colOff>2238375</xdr:colOff>
      <xdr:row>513</xdr:row>
      <xdr:rowOff>161925</xdr:rowOff>
    </xdr:to>
    <xdr:sp>
      <xdr:nvSpPr>
        <xdr:cNvPr id="256" name="Line 875"/>
        <xdr:cNvSpPr>
          <a:spLocks/>
        </xdr:cNvSpPr>
      </xdr:nvSpPr>
      <xdr:spPr>
        <a:xfrm>
          <a:off x="161925" y="12572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515</xdr:row>
      <xdr:rowOff>76200</xdr:rowOff>
    </xdr:from>
    <xdr:to>
      <xdr:col>0</xdr:col>
      <xdr:colOff>2238375</xdr:colOff>
      <xdr:row>515</xdr:row>
      <xdr:rowOff>76200</xdr:rowOff>
    </xdr:to>
    <xdr:sp>
      <xdr:nvSpPr>
        <xdr:cNvPr id="257" name="Line 876"/>
        <xdr:cNvSpPr>
          <a:spLocks/>
        </xdr:cNvSpPr>
      </xdr:nvSpPr>
      <xdr:spPr>
        <a:xfrm>
          <a:off x="180975" y="126015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515</xdr:row>
      <xdr:rowOff>161925</xdr:rowOff>
    </xdr:from>
    <xdr:to>
      <xdr:col>0</xdr:col>
      <xdr:colOff>2238375</xdr:colOff>
      <xdr:row>515</xdr:row>
      <xdr:rowOff>161925</xdr:rowOff>
    </xdr:to>
    <xdr:sp>
      <xdr:nvSpPr>
        <xdr:cNvPr id="258" name="Line 877"/>
        <xdr:cNvSpPr>
          <a:spLocks/>
        </xdr:cNvSpPr>
      </xdr:nvSpPr>
      <xdr:spPr>
        <a:xfrm>
          <a:off x="161925" y="126101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259" name="Line 878"/>
        <xdr:cNvSpPr>
          <a:spLocks/>
        </xdr:cNvSpPr>
      </xdr:nvSpPr>
      <xdr:spPr>
        <a:xfrm>
          <a:off x="180975" y="126577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260" name="Line 879"/>
        <xdr:cNvSpPr>
          <a:spLocks/>
        </xdr:cNvSpPr>
      </xdr:nvSpPr>
      <xdr:spPr>
        <a:xfrm>
          <a:off x="161925" y="126663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261" name="Line 882"/>
        <xdr:cNvSpPr>
          <a:spLocks/>
        </xdr:cNvSpPr>
      </xdr:nvSpPr>
      <xdr:spPr>
        <a:xfrm>
          <a:off x="180975" y="12237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262" name="Line 883"/>
        <xdr:cNvSpPr>
          <a:spLocks/>
        </xdr:cNvSpPr>
      </xdr:nvSpPr>
      <xdr:spPr>
        <a:xfrm>
          <a:off x="161925" y="12246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263" name="Line 884"/>
        <xdr:cNvSpPr>
          <a:spLocks/>
        </xdr:cNvSpPr>
      </xdr:nvSpPr>
      <xdr:spPr>
        <a:xfrm>
          <a:off x="180975" y="12123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264" name="Line 885"/>
        <xdr:cNvSpPr>
          <a:spLocks/>
        </xdr:cNvSpPr>
      </xdr:nvSpPr>
      <xdr:spPr>
        <a:xfrm>
          <a:off x="161925" y="12131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509</xdr:row>
      <xdr:rowOff>76200</xdr:rowOff>
    </xdr:from>
    <xdr:to>
      <xdr:col>0</xdr:col>
      <xdr:colOff>2238375</xdr:colOff>
      <xdr:row>509</xdr:row>
      <xdr:rowOff>76200</xdr:rowOff>
    </xdr:to>
    <xdr:sp>
      <xdr:nvSpPr>
        <xdr:cNvPr id="265" name="Line 888"/>
        <xdr:cNvSpPr>
          <a:spLocks/>
        </xdr:cNvSpPr>
      </xdr:nvSpPr>
      <xdr:spPr>
        <a:xfrm>
          <a:off x="180975" y="124672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509</xdr:row>
      <xdr:rowOff>161925</xdr:rowOff>
    </xdr:from>
    <xdr:to>
      <xdr:col>0</xdr:col>
      <xdr:colOff>2238375</xdr:colOff>
      <xdr:row>509</xdr:row>
      <xdr:rowOff>161925</xdr:rowOff>
    </xdr:to>
    <xdr:sp>
      <xdr:nvSpPr>
        <xdr:cNvPr id="266" name="Line 889"/>
        <xdr:cNvSpPr>
          <a:spLocks/>
        </xdr:cNvSpPr>
      </xdr:nvSpPr>
      <xdr:spPr>
        <a:xfrm>
          <a:off x="161925" y="124758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511</xdr:row>
      <xdr:rowOff>76200</xdr:rowOff>
    </xdr:from>
    <xdr:to>
      <xdr:col>0</xdr:col>
      <xdr:colOff>2238375</xdr:colOff>
      <xdr:row>511</xdr:row>
      <xdr:rowOff>76200</xdr:rowOff>
    </xdr:to>
    <xdr:sp>
      <xdr:nvSpPr>
        <xdr:cNvPr id="267" name="Line 890"/>
        <xdr:cNvSpPr>
          <a:spLocks/>
        </xdr:cNvSpPr>
      </xdr:nvSpPr>
      <xdr:spPr>
        <a:xfrm>
          <a:off x="180975" y="125053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511</xdr:row>
      <xdr:rowOff>161925</xdr:rowOff>
    </xdr:from>
    <xdr:to>
      <xdr:col>0</xdr:col>
      <xdr:colOff>2238375</xdr:colOff>
      <xdr:row>511</xdr:row>
      <xdr:rowOff>161925</xdr:rowOff>
    </xdr:to>
    <xdr:sp>
      <xdr:nvSpPr>
        <xdr:cNvPr id="268" name="Line 891"/>
        <xdr:cNvSpPr>
          <a:spLocks/>
        </xdr:cNvSpPr>
      </xdr:nvSpPr>
      <xdr:spPr>
        <a:xfrm>
          <a:off x="161925" y="125139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513</xdr:row>
      <xdr:rowOff>76200</xdr:rowOff>
    </xdr:from>
    <xdr:to>
      <xdr:col>0</xdr:col>
      <xdr:colOff>2238375</xdr:colOff>
      <xdr:row>513</xdr:row>
      <xdr:rowOff>76200</xdr:rowOff>
    </xdr:to>
    <xdr:sp>
      <xdr:nvSpPr>
        <xdr:cNvPr id="269" name="Line 892"/>
        <xdr:cNvSpPr>
          <a:spLocks/>
        </xdr:cNvSpPr>
      </xdr:nvSpPr>
      <xdr:spPr>
        <a:xfrm>
          <a:off x="180975" y="12563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513</xdr:row>
      <xdr:rowOff>161925</xdr:rowOff>
    </xdr:from>
    <xdr:to>
      <xdr:col>0</xdr:col>
      <xdr:colOff>2238375</xdr:colOff>
      <xdr:row>513</xdr:row>
      <xdr:rowOff>161925</xdr:rowOff>
    </xdr:to>
    <xdr:sp>
      <xdr:nvSpPr>
        <xdr:cNvPr id="270" name="Line 893"/>
        <xdr:cNvSpPr>
          <a:spLocks/>
        </xdr:cNvSpPr>
      </xdr:nvSpPr>
      <xdr:spPr>
        <a:xfrm>
          <a:off x="161925" y="12572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271" name="Line 896"/>
        <xdr:cNvSpPr>
          <a:spLocks/>
        </xdr:cNvSpPr>
      </xdr:nvSpPr>
      <xdr:spPr>
        <a:xfrm>
          <a:off x="180975" y="12237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272" name="Line 897"/>
        <xdr:cNvSpPr>
          <a:spLocks/>
        </xdr:cNvSpPr>
      </xdr:nvSpPr>
      <xdr:spPr>
        <a:xfrm>
          <a:off x="161925" y="12246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273" name="Line 898"/>
        <xdr:cNvSpPr>
          <a:spLocks/>
        </xdr:cNvSpPr>
      </xdr:nvSpPr>
      <xdr:spPr>
        <a:xfrm>
          <a:off x="180975" y="12123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274" name="Line 899"/>
        <xdr:cNvSpPr>
          <a:spLocks/>
        </xdr:cNvSpPr>
      </xdr:nvSpPr>
      <xdr:spPr>
        <a:xfrm>
          <a:off x="161925" y="12131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501</xdr:row>
      <xdr:rowOff>76200</xdr:rowOff>
    </xdr:from>
    <xdr:to>
      <xdr:col>0</xdr:col>
      <xdr:colOff>2238375</xdr:colOff>
      <xdr:row>501</xdr:row>
      <xdr:rowOff>76200</xdr:rowOff>
    </xdr:to>
    <xdr:sp>
      <xdr:nvSpPr>
        <xdr:cNvPr id="275" name="Line 900"/>
        <xdr:cNvSpPr>
          <a:spLocks/>
        </xdr:cNvSpPr>
      </xdr:nvSpPr>
      <xdr:spPr>
        <a:xfrm>
          <a:off x="180975" y="123148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501</xdr:row>
      <xdr:rowOff>161925</xdr:rowOff>
    </xdr:from>
    <xdr:to>
      <xdr:col>0</xdr:col>
      <xdr:colOff>2238375</xdr:colOff>
      <xdr:row>501</xdr:row>
      <xdr:rowOff>161925</xdr:rowOff>
    </xdr:to>
    <xdr:sp>
      <xdr:nvSpPr>
        <xdr:cNvPr id="276" name="Line 901"/>
        <xdr:cNvSpPr>
          <a:spLocks/>
        </xdr:cNvSpPr>
      </xdr:nvSpPr>
      <xdr:spPr>
        <a:xfrm>
          <a:off x="161925" y="123234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277" name="Line 906"/>
        <xdr:cNvSpPr>
          <a:spLocks/>
        </xdr:cNvSpPr>
      </xdr:nvSpPr>
      <xdr:spPr>
        <a:xfrm>
          <a:off x="180975" y="126577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278" name="Line 907"/>
        <xdr:cNvSpPr>
          <a:spLocks/>
        </xdr:cNvSpPr>
      </xdr:nvSpPr>
      <xdr:spPr>
        <a:xfrm>
          <a:off x="161925" y="126663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501</xdr:row>
      <xdr:rowOff>76200</xdr:rowOff>
    </xdr:from>
    <xdr:to>
      <xdr:col>0</xdr:col>
      <xdr:colOff>2238375</xdr:colOff>
      <xdr:row>501</xdr:row>
      <xdr:rowOff>76200</xdr:rowOff>
    </xdr:to>
    <xdr:sp>
      <xdr:nvSpPr>
        <xdr:cNvPr id="279" name="Line 910"/>
        <xdr:cNvSpPr>
          <a:spLocks/>
        </xdr:cNvSpPr>
      </xdr:nvSpPr>
      <xdr:spPr>
        <a:xfrm>
          <a:off x="180975" y="123148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501</xdr:row>
      <xdr:rowOff>161925</xdr:rowOff>
    </xdr:from>
    <xdr:to>
      <xdr:col>0</xdr:col>
      <xdr:colOff>2238375</xdr:colOff>
      <xdr:row>501</xdr:row>
      <xdr:rowOff>161925</xdr:rowOff>
    </xdr:to>
    <xdr:sp>
      <xdr:nvSpPr>
        <xdr:cNvPr id="280" name="Line 911"/>
        <xdr:cNvSpPr>
          <a:spLocks/>
        </xdr:cNvSpPr>
      </xdr:nvSpPr>
      <xdr:spPr>
        <a:xfrm>
          <a:off x="161925" y="123234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504</xdr:row>
      <xdr:rowOff>76200</xdr:rowOff>
    </xdr:from>
    <xdr:to>
      <xdr:col>0</xdr:col>
      <xdr:colOff>2238375</xdr:colOff>
      <xdr:row>504</xdr:row>
      <xdr:rowOff>76200</xdr:rowOff>
    </xdr:to>
    <xdr:sp>
      <xdr:nvSpPr>
        <xdr:cNvPr id="281" name="Line 916"/>
        <xdr:cNvSpPr>
          <a:spLocks/>
        </xdr:cNvSpPr>
      </xdr:nvSpPr>
      <xdr:spPr>
        <a:xfrm>
          <a:off x="180975" y="123720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504</xdr:row>
      <xdr:rowOff>161925</xdr:rowOff>
    </xdr:from>
    <xdr:to>
      <xdr:col>0</xdr:col>
      <xdr:colOff>2238375</xdr:colOff>
      <xdr:row>504</xdr:row>
      <xdr:rowOff>161925</xdr:rowOff>
    </xdr:to>
    <xdr:sp>
      <xdr:nvSpPr>
        <xdr:cNvPr id="282" name="Line 917"/>
        <xdr:cNvSpPr>
          <a:spLocks/>
        </xdr:cNvSpPr>
      </xdr:nvSpPr>
      <xdr:spPr>
        <a:xfrm>
          <a:off x="161925" y="123805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76200</xdr:rowOff>
    </xdr:from>
    <xdr:to>
      <xdr:col>0</xdr:col>
      <xdr:colOff>2238375</xdr:colOff>
      <xdr:row>498</xdr:row>
      <xdr:rowOff>76200</xdr:rowOff>
    </xdr:to>
    <xdr:sp>
      <xdr:nvSpPr>
        <xdr:cNvPr id="283" name="Line 918"/>
        <xdr:cNvSpPr>
          <a:spLocks/>
        </xdr:cNvSpPr>
      </xdr:nvSpPr>
      <xdr:spPr>
        <a:xfrm>
          <a:off x="180975" y="12237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161925</xdr:rowOff>
    </xdr:from>
    <xdr:to>
      <xdr:col>0</xdr:col>
      <xdr:colOff>2238375</xdr:colOff>
      <xdr:row>498</xdr:row>
      <xdr:rowOff>161925</xdr:rowOff>
    </xdr:to>
    <xdr:sp>
      <xdr:nvSpPr>
        <xdr:cNvPr id="284" name="Line 919"/>
        <xdr:cNvSpPr>
          <a:spLocks/>
        </xdr:cNvSpPr>
      </xdr:nvSpPr>
      <xdr:spPr>
        <a:xfrm>
          <a:off x="161925" y="12246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285" name="Line 920"/>
        <xdr:cNvSpPr>
          <a:spLocks/>
        </xdr:cNvSpPr>
      </xdr:nvSpPr>
      <xdr:spPr>
        <a:xfrm>
          <a:off x="180975" y="12123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286" name="Line 921"/>
        <xdr:cNvSpPr>
          <a:spLocks/>
        </xdr:cNvSpPr>
      </xdr:nvSpPr>
      <xdr:spPr>
        <a:xfrm>
          <a:off x="161925" y="12131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506</xdr:row>
      <xdr:rowOff>76200</xdr:rowOff>
    </xdr:from>
    <xdr:to>
      <xdr:col>0</xdr:col>
      <xdr:colOff>2238375</xdr:colOff>
      <xdr:row>506</xdr:row>
      <xdr:rowOff>76200</xdr:rowOff>
    </xdr:to>
    <xdr:sp>
      <xdr:nvSpPr>
        <xdr:cNvPr id="287" name="Line 922"/>
        <xdr:cNvSpPr>
          <a:spLocks/>
        </xdr:cNvSpPr>
      </xdr:nvSpPr>
      <xdr:spPr>
        <a:xfrm>
          <a:off x="180975" y="12410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506</xdr:row>
      <xdr:rowOff>161925</xdr:rowOff>
    </xdr:from>
    <xdr:to>
      <xdr:col>0</xdr:col>
      <xdr:colOff>2238375</xdr:colOff>
      <xdr:row>506</xdr:row>
      <xdr:rowOff>161925</xdr:rowOff>
    </xdr:to>
    <xdr:sp>
      <xdr:nvSpPr>
        <xdr:cNvPr id="288" name="Line 923"/>
        <xdr:cNvSpPr>
          <a:spLocks/>
        </xdr:cNvSpPr>
      </xdr:nvSpPr>
      <xdr:spPr>
        <a:xfrm>
          <a:off x="161925" y="12418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89" name="Line 924"/>
        <xdr:cNvSpPr>
          <a:spLocks/>
        </xdr:cNvSpPr>
      </xdr:nvSpPr>
      <xdr:spPr>
        <a:xfrm>
          <a:off x="180975" y="124215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90" name="Line 925"/>
        <xdr:cNvSpPr>
          <a:spLocks/>
        </xdr:cNvSpPr>
      </xdr:nvSpPr>
      <xdr:spPr>
        <a:xfrm>
          <a:off x="161925" y="124215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509</xdr:row>
      <xdr:rowOff>76200</xdr:rowOff>
    </xdr:from>
    <xdr:to>
      <xdr:col>0</xdr:col>
      <xdr:colOff>2238375</xdr:colOff>
      <xdr:row>509</xdr:row>
      <xdr:rowOff>76200</xdr:rowOff>
    </xdr:to>
    <xdr:sp>
      <xdr:nvSpPr>
        <xdr:cNvPr id="291" name="Line 928"/>
        <xdr:cNvSpPr>
          <a:spLocks/>
        </xdr:cNvSpPr>
      </xdr:nvSpPr>
      <xdr:spPr>
        <a:xfrm>
          <a:off x="180975" y="124672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509</xdr:row>
      <xdr:rowOff>161925</xdr:rowOff>
    </xdr:from>
    <xdr:to>
      <xdr:col>0</xdr:col>
      <xdr:colOff>2238375</xdr:colOff>
      <xdr:row>509</xdr:row>
      <xdr:rowOff>161925</xdr:rowOff>
    </xdr:to>
    <xdr:sp>
      <xdr:nvSpPr>
        <xdr:cNvPr id="292" name="Line 929"/>
        <xdr:cNvSpPr>
          <a:spLocks/>
        </xdr:cNvSpPr>
      </xdr:nvSpPr>
      <xdr:spPr>
        <a:xfrm>
          <a:off x="161925" y="124758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511</xdr:row>
      <xdr:rowOff>76200</xdr:rowOff>
    </xdr:from>
    <xdr:to>
      <xdr:col>0</xdr:col>
      <xdr:colOff>2238375</xdr:colOff>
      <xdr:row>511</xdr:row>
      <xdr:rowOff>76200</xdr:rowOff>
    </xdr:to>
    <xdr:sp>
      <xdr:nvSpPr>
        <xdr:cNvPr id="293" name="Line 930"/>
        <xdr:cNvSpPr>
          <a:spLocks/>
        </xdr:cNvSpPr>
      </xdr:nvSpPr>
      <xdr:spPr>
        <a:xfrm>
          <a:off x="180975" y="125053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511</xdr:row>
      <xdr:rowOff>161925</xdr:rowOff>
    </xdr:from>
    <xdr:to>
      <xdr:col>0</xdr:col>
      <xdr:colOff>2238375</xdr:colOff>
      <xdr:row>511</xdr:row>
      <xdr:rowOff>161925</xdr:rowOff>
    </xdr:to>
    <xdr:sp>
      <xdr:nvSpPr>
        <xdr:cNvPr id="294" name="Line 931"/>
        <xdr:cNvSpPr>
          <a:spLocks/>
        </xdr:cNvSpPr>
      </xdr:nvSpPr>
      <xdr:spPr>
        <a:xfrm>
          <a:off x="161925" y="125139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513</xdr:row>
      <xdr:rowOff>76200</xdr:rowOff>
    </xdr:from>
    <xdr:to>
      <xdr:col>0</xdr:col>
      <xdr:colOff>2238375</xdr:colOff>
      <xdr:row>513</xdr:row>
      <xdr:rowOff>76200</xdr:rowOff>
    </xdr:to>
    <xdr:sp>
      <xdr:nvSpPr>
        <xdr:cNvPr id="295" name="Line 932"/>
        <xdr:cNvSpPr>
          <a:spLocks/>
        </xdr:cNvSpPr>
      </xdr:nvSpPr>
      <xdr:spPr>
        <a:xfrm>
          <a:off x="180975" y="12563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513</xdr:row>
      <xdr:rowOff>161925</xdr:rowOff>
    </xdr:from>
    <xdr:to>
      <xdr:col>0</xdr:col>
      <xdr:colOff>2238375</xdr:colOff>
      <xdr:row>513</xdr:row>
      <xdr:rowOff>161925</xdr:rowOff>
    </xdr:to>
    <xdr:sp>
      <xdr:nvSpPr>
        <xdr:cNvPr id="296" name="Line 933"/>
        <xdr:cNvSpPr>
          <a:spLocks/>
        </xdr:cNvSpPr>
      </xdr:nvSpPr>
      <xdr:spPr>
        <a:xfrm>
          <a:off x="161925" y="12572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515</xdr:row>
      <xdr:rowOff>76200</xdr:rowOff>
    </xdr:from>
    <xdr:to>
      <xdr:col>0</xdr:col>
      <xdr:colOff>2238375</xdr:colOff>
      <xdr:row>515</xdr:row>
      <xdr:rowOff>76200</xdr:rowOff>
    </xdr:to>
    <xdr:sp>
      <xdr:nvSpPr>
        <xdr:cNvPr id="297" name="Line 934"/>
        <xdr:cNvSpPr>
          <a:spLocks/>
        </xdr:cNvSpPr>
      </xdr:nvSpPr>
      <xdr:spPr>
        <a:xfrm>
          <a:off x="180975" y="126015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515</xdr:row>
      <xdr:rowOff>161925</xdr:rowOff>
    </xdr:from>
    <xdr:to>
      <xdr:col>0</xdr:col>
      <xdr:colOff>2238375</xdr:colOff>
      <xdr:row>515</xdr:row>
      <xdr:rowOff>161925</xdr:rowOff>
    </xdr:to>
    <xdr:sp>
      <xdr:nvSpPr>
        <xdr:cNvPr id="298" name="Line 935"/>
        <xdr:cNvSpPr>
          <a:spLocks/>
        </xdr:cNvSpPr>
      </xdr:nvSpPr>
      <xdr:spPr>
        <a:xfrm>
          <a:off x="161925" y="126101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705</xdr:row>
      <xdr:rowOff>19050</xdr:rowOff>
    </xdr:from>
    <xdr:to>
      <xdr:col>0</xdr:col>
      <xdr:colOff>2876550</xdr:colOff>
      <xdr:row>705</xdr:row>
      <xdr:rowOff>19050</xdr:rowOff>
    </xdr:to>
    <xdr:sp>
      <xdr:nvSpPr>
        <xdr:cNvPr id="299" name="Line 1030"/>
        <xdr:cNvSpPr>
          <a:spLocks/>
        </xdr:cNvSpPr>
      </xdr:nvSpPr>
      <xdr:spPr>
        <a:xfrm>
          <a:off x="238125" y="1709070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348</xdr:row>
      <xdr:rowOff>76200</xdr:rowOff>
    </xdr:from>
    <xdr:to>
      <xdr:col>0</xdr:col>
      <xdr:colOff>2238375</xdr:colOff>
      <xdr:row>348</xdr:row>
      <xdr:rowOff>76200</xdr:rowOff>
    </xdr:to>
    <xdr:sp>
      <xdr:nvSpPr>
        <xdr:cNvPr id="300" name="Line 1046"/>
        <xdr:cNvSpPr>
          <a:spLocks/>
        </xdr:cNvSpPr>
      </xdr:nvSpPr>
      <xdr:spPr>
        <a:xfrm>
          <a:off x="180975" y="8447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348</xdr:row>
      <xdr:rowOff>161925</xdr:rowOff>
    </xdr:from>
    <xdr:to>
      <xdr:col>0</xdr:col>
      <xdr:colOff>2238375</xdr:colOff>
      <xdr:row>348</xdr:row>
      <xdr:rowOff>161925</xdr:rowOff>
    </xdr:to>
    <xdr:sp>
      <xdr:nvSpPr>
        <xdr:cNvPr id="301" name="Line 1047"/>
        <xdr:cNvSpPr>
          <a:spLocks/>
        </xdr:cNvSpPr>
      </xdr:nvSpPr>
      <xdr:spPr>
        <a:xfrm>
          <a:off x="161925" y="84562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350</xdr:row>
      <xdr:rowOff>76200</xdr:rowOff>
    </xdr:from>
    <xdr:to>
      <xdr:col>0</xdr:col>
      <xdr:colOff>2238375</xdr:colOff>
      <xdr:row>350</xdr:row>
      <xdr:rowOff>76200</xdr:rowOff>
    </xdr:to>
    <xdr:sp>
      <xdr:nvSpPr>
        <xdr:cNvPr id="302" name="Line 1048"/>
        <xdr:cNvSpPr>
          <a:spLocks/>
        </xdr:cNvSpPr>
      </xdr:nvSpPr>
      <xdr:spPr>
        <a:xfrm>
          <a:off x="180975" y="8487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350</xdr:row>
      <xdr:rowOff>161925</xdr:rowOff>
    </xdr:from>
    <xdr:to>
      <xdr:col>0</xdr:col>
      <xdr:colOff>2238375</xdr:colOff>
      <xdr:row>350</xdr:row>
      <xdr:rowOff>161925</xdr:rowOff>
    </xdr:to>
    <xdr:sp>
      <xdr:nvSpPr>
        <xdr:cNvPr id="303" name="Line 1049"/>
        <xdr:cNvSpPr>
          <a:spLocks/>
        </xdr:cNvSpPr>
      </xdr:nvSpPr>
      <xdr:spPr>
        <a:xfrm>
          <a:off x="161925" y="8496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76200</xdr:rowOff>
    </xdr:from>
    <xdr:to>
      <xdr:col>0</xdr:col>
      <xdr:colOff>2238375</xdr:colOff>
      <xdr:row>340</xdr:row>
      <xdr:rowOff>76200</xdr:rowOff>
    </xdr:to>
    <xdr:sp>
      <xdr:nvSpPr>
        <xdr:cNvPr id="304" name="Line 1058"/>
        <xdr:cNvSpPr>
          <a:spLocks/>
        </xdr:cNvSpPr>
      </xdr:nvSpPr>
      <xdr:spPr>
        <a:xfrm>
          <a:off x="180975" y="8287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161925</xdr:rowOff>
    </xdr:from>
    <xdr:to>
      <xdr:col>0</xdr:col>
      <xdr:colOff>2238375</xdr:colOff>
      <xdr:row>340</xdr:row>
      <xdr:rowOff>161925</xdr:rowOff>
    </xdr:to>
    <xdr:sp>
      <xdr:nvSpPr>
        <xdr:cNvPr id="305" name="Line 1059"/>
        <xdr:cNvSpPr>
          <a:spLocks/>
        </xdr:cNvSpPr>
      </xdr:nvSpPr>
      <xdr:spPr>
        <a:xfrm>
          <a:off x="161925" y="8296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76200</xdr:rowOff>
    </xdr:from>
    <xdr:to>
      <xdr:col>0</xdr:col>
      <xdr:colOff>2238375</xdr:colOff>
      <xdr:row>340</xdr:row>
      <xdr:rowOff>76200</xdr:rowOff>
    </xdr:to>
    <xdr:sp>
      <xdr:nvSpPr>
        <xdr:cNvPr id="306" name="Line 1068"/>
        <xdr:cNvSpPr>
          <a:spLocks/>
        </xdr:cNvSpPr>
      </xdr:nvSpPr>
      <xdr:spPr>
        <a:xfrm>
          <a:off x="180975" y="8287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161925</xdr:rowOff>
    </xdr:from>
    <xdr:to>
      <xdr:col>0</xdr:col>
      <xdr:colOff>2238375</xdr:colOff>
      <xdr:row>340</xdr:row>
      <xdr:rowOff>161925</xdr:rowOff>
    </xdr:to>
    <xdr:sp>
      <xdr:nvSpPr>
        <xdr:cNvPr id="307" name="Line 1069"/>
        <xdr:cNvSpPr>
          <a:spLocks/>
        </xdr:cNvSpPr>
      </xdr:nvSpPr>
      <xdr:spPr>
        <a:xfrm>
          <a:off x="161925" y="8296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343</xdr:row>
      <xdr:rowOff>76200</xdr:rowOff>
    </xdr:from>
    <xdr:to>
      <xdr:col>0</xdr:col>
      <xdr:colOff>2238375</xdr:colOff>
      <xdr:row>343</xdr:row>
      <xdr:rowOff>76200</xdr:rowOff>
    </xdr:to>
    <xdr:sp>
      <xdr:nvSpPr>
        <xdr:cNvPr id="308" name="Line 1074"/>
        <xdr:cNvSpPr>
          <a:spLocks/>
        </xdr:cNvSpPr>
      </xdr:nvSpPr>
      <xdr:spPr>
        <a:xfrm>
          <a:off x="180975" y="8347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343</xdr:row>
      <xdr:rowOff>161925</xdr:rowOff>
    </xdr:from>
    <xdr:to>
      <xdr:col>0</xdr:col>
      <xdr:colOff>2238375</xdr:colOff>
      <xdr:row>343</xdr:row>
      <xdr:rowOff>161925</xdr:rowOff>
    </xdr:to>
    <xdr:sp>
      <xdr:nvSpPr>
        <xdr:cNvPr id="309" name="Line 1075"/>
        <xdr:cNvSpPr>
          <a:spLocks/>
        </xdr:cNvSpPr>
      </xdr:nvSpPr>
      <xdr:spPr>
        <a:xfrm>
          <a:off x="161925" y="8356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345</xdr:row>
      <xdr:rowOff>76200</xdr:rowOff>
    </xdr:from>
    <xdr:to>
      <xdr:col>0</xdr:col>
      <xdr:colOff>2238375</xdr:colOff>
      <xdr:row>345</xdr:row>
      <xdr:rowOff>76200</xdr:rowOff>
    </xdr:to>
    <xdr:sp>
      <xdr:nvSpPr>
        <xdr:cNvPr id="310" name="Line 1080"/>
        <xdr:cNvSpPr>
          <a:spLocks/>
        </xdr:cNvSpPr>
      </xdr:nvSpPr>
      <xdr:spPr>
        <a:xfrm>
          <a:off x="180975" y="8387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345</xdr:row>
      <xdr:rowOff>161925</xdr:rowOff>
    </xdr:from>
    <xdr:to>
      <xdr:col>0</xdr:col>
      <xdr:colOff>2238375</xdr:colOff>
      <xdr:row>345</xdr:row>
      <xdr:rowOff>161925</xdr:rowOff>
    </xdr:to>
    <xdr:sp>
      <xdr:nvSpPr>
        <xdr:cNvPr id="311" name="Line 1081"/>
        <xdr:cNvSpPr>
          <a:spLocks/>
        </xdr:cNvSpPr>
      </xdr:nvSpPr>
      <xdr:spPr>
        <a:xfrm>
          <a:off x="161925" y="8396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346</xdr:row>
      <xdr:rowOff>0</xdr:rowOff>
    </xdr:from>
    <xdr:to>
      <xdr:col>0</xdr:col>
      <xdr:colOff>2238375</xdr:colOff>
      <xdr:row>346</xdr:row>
      <xdr:rowOff>0</xdr:rowOff>
    </xdr:to>
    <xdr:sp>
      <xdr:nvSpPr>
        <xdr:cNvPr id="312" name="Line 1082"/>
        <xdr:cNvSpPr>
          <a:spLocks/>
        </xdr:cNvSpPr>
      </xdr:nvSpPr>
      <xdr:spPr>
        <a:xfrm>
          <a:off x="180975" y="84000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346</xdr:row>
      <xdr:rowOff>0</xdr:rowOff>
    </xdr:from>
    <xdr:to>
      <xdr:col>0</xdr:col>
      <xdr:colOff>2238375</xdr:colOff>
      <xdr:row>346</xdr:row>
      <xdr:rowOff>0</xdr:rowOff>
    </xdr:to>
    <xdr:sp>
      <xdr:nvSpPr>
        <xdr:cNvPr id="313" name="Line 1083"/>
        <xdr:cNvSpPr>
          <a:spLocks/>
        </xdr:cNvSpPr>
      </xdr:nvSpPr>
      <xdr:spPr>
        <a:xfrm>
          <a:off x="161925" y="8400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348</xdr:row>
      <xdr:rowOff>76200</xdr:rowOff>
    </xdr:from>
    <xdr:to>
      <xdr:col>0</xdr:col>
      <xdr:colOff>2238375</xdr:colOff>
      <xdr:row>348</xdr:row>
      <xdr:rowOff>76200</xdr:rowOff>
    </xdr:to>
    <xdr:sp>
      <xdr:nvSpPr>
        <xdr:cNvPr id="314" name="Line 1086"/>
        <xdr:cNvSpPr>
          <a:spLocks/>
        </xdr:cNvSpPr>
      </xdr:nvSpPr>
      <xdr:spPr>
        <a:xfrm>
          <a:off x="180975" y="8447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348</xdr:row>
      <xdr:rowOff>161925</xdr:rowOff>
    </xdr:from>
    <xdr:to>
      <xdr:col>0</xdr:col>
      <xdr:colOff>2238375</xdr:colOff>
      <xdr:row>348</xdr:row>
      <xdr:rowOff>161925</xdr:rowOff>
    </xdr:to>
    <xdr:sp>
      <xdr:nvSpPr>
        <xdr:cNvPr id="315" name="Line 1087"/>
        <xdr:cNvSpPr>
          <a:spLocks/>
        </xdr:cNvSpPr>
      </xdr:nvSpPr>
      <xdr:spPr>
        <a:xfrm>
          <a:off x="161925" y="84562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350</xdr:row>
      <xdr:rowOff>76200</xdr:rowOff>
    </xdr:from>
    <xdr:to>
      <xdr:col>0</xdr:col>
      <xdr:colOff>2238375</xdr:colOff>
      <xdr:row>350</xdr:row>
      <xdr:rowOff>76200</xdr:rowOff>
    </xdr:to>
    <xdr:sp>
      <xdr:nvSpPr>
        <xdr:cNvPr id="316" name="Line 1088"/>
        <xdr:cNvSpPr>
          <a:spLocks/>
        </xdr:cNvSpPr>
      </xdr:nvSpPr>
      <xdr:spPr>
        <a:xfrm>
          <a:off x="180975" y="8487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350</xdr:row>
      <xdr:rowOff>161925</xdr:rowOff>
    </xdr:from>
    <xdr:to>
      <xdr:col>0</xdr:col>
      <xdr:colOff>2238375</xdr:colOff>
      <xdr:row>350</xdr:row>
      <xdr:rowOff>161925</xdr:rowOff>
    </xdr:to>
    <xdr:sp>
      <xdr:nvSpPr>
        <xdr:cNvPr id="317" name="Line 1089"/>
        <xdr:cNvSpPr>
          <a:spLocks/>
        </xdr:cNvSpPr>
      </xdr:nvSpPr>
      <xdr:spPr>
        <a:xfrm>
          <a:off x="161925" y="8496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313</xdr:row>
      <xdr:rowOff>76200</xdr:rowOff>
    </xdr:from>
    <xdr:to>
      <xdr:col>0</xdr:col>
      <xdr:colOff>2238375</xdr:colOff>
      <xdr:row>313</xdr:row>
      <xdr:rowOff>76200</xdr:rowOff>
    </xdr:to>
    <xdr:sp>
      <xdr:nvSpPr>
        <xdr:cNvPr id="318" name="Line 1100"/>
        <xdr:cNvSpPr>
          <a:spLocks/>
        </xdr:cNvSpPr>
      </xdr:nvSpPr>
      <xdr:spPr>
        <a:xfrm>
          <a:off x="180975" y="75657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313</xdr:row>
      <xdr:rowOff>161925</xdr:rowOff>
    </xdr:from>
    <xdr:to>
      <xdr:col>0</xdr:col>
      <xdr:colOff>2238375</xdr:colOff>
      <xdr:row>313</xdr:row>
      <xdr:rowOff>161925</xdr:rowOff>
    </xdr:to>
    <xdr:sp>
      <xdr:nvSpPr>
        <xdr:cNvPr id="319" name="Line 1101"/>
        <xdr:cNvSpPr>
          <a:spLocks/>
        </xdr:cNvSpPr>
      </xdr:nvSpPr>
      <xdr:spPr>
        <a:xfrm>
          <a:off x="161925" y="75742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313</xdr:row>
      <xdr:rowOff>76200</xdr:rowOff>
    </xdr:from>
    <xdr:to>
      <xdr:col>0</xdr:col>
      <xdr:colOff>2238375</xdr:colOff>
      <xdr:row>313</xdr:row>
      <xdr:rowOff>76200</xdr:rowOff>
    </xdr:to>
    <xdr:sp>
      <xdr:nvSpPr>
        <xdr:cNvPr id="320" name="Line 1106"/>
        <xdr:cNvSpPr>
          <a:spLocks/>
        </xdr:cNvSpPr>
      </xdr:nvSpPr>
      <xdr:spPr>
        <a:xfrm>
          <a:off x="180975" y="75657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313</xdr:row>
      <xdr:rowOff>161925</xdr:rowOff>
    </xdr:from>
    <xdr:to>
      <xdr:col>0</xdr:col>
      <xdr:colOff>2238375</xdr:colOff>
      <xdr:row>313</xdr:row>
      <xdr:rowOff>161925</xdr:rowOff>
    </xdr:to>
    <xdr:sp>
      <xdr:nvSpPr>
        <xdr:cNvPr id="321" name="Line 1107"/>
        <xdr:cNvSpPr>
          <a:spLocks/>
        </xdr:cNvSpPr>
      </xdr:nvSpPr>
      <xdr:spPr>
        <a:xfrm>
          <a:off x="161925" y="75742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336</xdr:row>
      <xdr:rowOff>76200</xdr:rowOff>
    </xdr:from>
    <xdr:to>
      <xdr:col>0</xdr:col>
      <xdr:colOff>2238375</xdr:colOff>
      <xdr:row>336</xdr:row>
      <xdr:rowOff>76200</xdr:rowOff>
    </xdr:to>
    <xdr:sp>
      <xdr:nvSpPr>
        <xdr:cNvPr id="322" name="Line 1112"/>
        <xdr:cNvSpPr>
          <a:spLocks/>
        </xdr:cNvSpPr>
      </xdr:nvSpPr>
      <xdr:spPr>
        <a:xfrm>
          <a:off x="180975" y="81895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336</xdr:row>
      <xdr:rowOff>161925</xdr:rowOff>
    </xdr:from>
    <xdr:to>
      <xdr:col>0</xdr:col>
      <xdr:colOff>2238375</xdr:colOff>
      <xdr:row>336</xdr:row>
      <xdr:rowOff>161925</xdr:rowOff>
    </xdr:to>
    <xdr:sp>
      <xdr:nvSpPr>
        <xdr:cNvPr id="323" name="Line 1113"/>
        <xdr:cNvSpPr>
          <a:spLocks/>
        </xdr:cNvSpPr>
      </xdr:nvSpPr>
      <xdr:spPr>
        <a:xfrm>
          <a:off x="161925" y="81981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358</xdr:row>
      <xdr:rowOff>76200</xdr:rowOff>
    </xdr:from>
    <xdr:to>
      <xdr:col>0</xdr:col>
      <xdr:colOff>2238375</xdr:colOff>
      <xdr:row>358</xdr:row>
      <xdr:rowOff>76200</xdr:rowOff>
    </xdr:to>
    <xdr:sp>
      <xdr:nvSpPr>
        <xdr:cNvPr id="324" name="Line 1116"/>
        <xdr:cNvSpPr>
          <a:spLocks/>
        </xdr:cNvSpPr>
      </xdr:nvSpPr>
      <xdr:spPr>
        <a:xfrm>
          <a:off x="180975" y="87753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358</xdr:row>
      <xdr:rowOff>161925</xdr:rowOff>
    </xdr:from>
    <xdr:to>
      <xdr:col>0</xdr:col>
      <xdr:colOff>2238375</xdr:colOff>
      <xdr:row>358</xdr:row>
      <xdr:rowOff>161925</xdr:rowOff>
    </xdr:to>
    <xdr:sp>
      <xdr:nvSpPr>
        <xdr:cNvPr id="325" name="Line 1117"/>
        <xdr:cNvSpPr>
          <a:spLocks/>
        </xdr:cNvSpPr>
      </xdr:nvSpPr>
      <xdr:spPr>
        <a:xfrm>
          <a:off x="161925" y="87839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405</xdr:row>
      <xdr:rowOff>76200</xdr:rowOff>
    </xdr:from>
    <xdr:to>
      <xdr:col>0</xdr:col>
      <xdr:colOff>2238375</xdr:colOff>
      <xdr:row>405</xdr:row>
      <xdr:rowOff>76200</xdr:rowOff>
    </xdr:to>
    <xdr:sp>
      <xdr:nvSpPr>
        <xdr:cNvPr id="326" name="Line 1118"/>
        <xdr:cNvSpPr>
          <a:spLocks/>
        </xdr:cNvSpPr>
      </xdr:nvSpPr>
      <xdr:spPr>
        <a:xfrm>
          <a:off x="180975" y="100450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405</xdr:row>
      <xdr:rowOff>161925</xdr:rowOff>
    </xdr:from>
    <xdr:to>
      <xdr:col>0</xdr:col>
      <xdr:colOff>2238375</xdr:colOff>
      <xdr:row>405</xdr:row>
      <xdr:rowOff>161925</xdr:rowOff>
    </xdr:to>
    <xdr:sp>
      <xdr:nvSpPr>
        <xdr:cNvPr id="327" name="Line 1119"/>
        <xdr:cNvSpPr>
          <a:spLocks/>
        </xdr:cNvSpPr>
      </xdr:nvSpPr>
      <xdr:spPr>
        <a:xfrm>
          <a:off x="161925" y="100536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76200</xdr:rowOff>
    </xdr:from>
    <xdr:to>
      <xdr:col>0</xdr:col>
      <xdr:colOff>2238375</xdr:colOff>
      <xdr:row>407</xdr:row>
      <xdr:rowOff>76200</xdr:rowOff>
    </xdr:to>
    <xdr:sp>
      <xdr:nvSpPr>
        <xdr:cNvPr id="328" name="Line 1120"/>
        <xdr:cNvSpPr>
          <a:spLocks/>
        </xdr:cNvSpPr>
      </xdr:nvSpPr>
      <xdr:spPr>
        <a:xfrm>
          <a:off x="180975" y="10085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407</xdr:row>
      <xdr:rowOff>161925</xdr:rowOff>
    </xdr:from>
    <xdr:to>
      <xdr:col>0</xdr:col>
      <xdr:colOff>2238375</xdr:colOff>
      <xdr:row>407</xdr:row>
      <xdr:rowOff>161925</xdr:rowOff>
    </xdr:to>
    <xdr:sp>
      <xdr:nvSpPr>
        <xdr:cNvPr id="329" name="Line 1121"/>
        <xdr:cNvSpPr>
          <a:spLocks/>
        </xdr:cNvSpPr>
      </xdr:nvSpPr>
      <xdr:spPr>
        <a:xfrm>
          <a:off x="161925" y="10093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76200</xdr:rowOff>
    </xdr:from>
    <xdr:to>
      <xdr:col>0</xdr:col>
      <xdr:colOff>2238375</xdr:colOff>
      <xdr:row>439</xdr:row>
      <xdr:rowOff>76200</xdr:rowOff>
    </xdr:to>
    <xdr:sp>
      <xdr:nvSpPr>
        <xdr:cNvPr id="330" name="Line 1122"/>
        <xdr:cNvSpPr>
          <a:spLocks/>
        </xdr:cNvSpPr>
      </xdr:nvSpPr>
      <xdr:spPr>
        <a:xfrm>
          <a:off x="180975" y="10844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439</xdr:row>
      <xdr:rowOff>161925</xdr:rowOff>
    </xdr:from>
    <xdr:to>
      <xdr:col>0</xdr:col>
      <xdr:colOff>2238375</xdr:colOff>
      <xdr:row>439</xdr:row>
      <xdr:rowOff>161925</xdr:rowOff>
    </xdr:to>
    <xdr:sp>
      <xdr:nvSpPr>
        <xdr:cNvPr id="331" name="Line 1123"/>
        <xdr:cNvSpPr>
          <a:spLocks/>
        </xdr:cNvSpPr>
      </xdr:nvSpPr>
      <xdr:spPr>
        <a:xfrm>
          <a:off x="161925" y="10852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441</xdr:row>
      <xdr:rowOff>76200</xdr:rowOff>
    </xdr:from>
    <xdr:to>
      <xdr:col>0</xdr:col>
      <xdr:colOff>2238375</xdr:colOff>
      <xdr:row>441</xdr:row>
      <xdr:rowOff>76200</xdr:rowOff>
    </xdr:to>
    <xdr:sp>
      <xdr:nvSpPr>
        <xdr:cNvPr id="332" name="Line 1124"/>
        <xdr:cNvSpPr>
          <a:spLocks/>
        </xdr:cNvSpPr>
      </xdr:nvSpPr>
      <xdr:spPr>
        <a:xfrm>
          <a:off x="180975" y="10884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441</xdr:row>
      <xdr:rowOff>161925</xdr:rowOff>
    </xdr:from>
    <xdr:to>
      <xdr:col>0</xdr:col>
      <xdr:colOff>2238375</xdr:colOff>
      <xdr:row>441</xdr:row>
      <xdr:rowOff>161925</xdr:rowOff>
    </xdr:to>
    <xdr:sp>
      <xdr:nvSpPr>
        <xdr:cNvPr id="333" name="Line 1125"/>
        <xdr:cNvSpPr>
          <a:spLocks/>
        </xdr:cNvSpPr>
      </xdr:nvSpPr>
      <xdr:spPr>
        <a:xfrm>
          <a:off x="161925" y="10892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76200</xdr:rowOff>
    </xdr:from>
    <xdr:to>
      <xdr:col>0</xdr:col>
      <xdr:colOff>2238375</xdr:colOff>
      <xdr:row>494</xdr:row>
      <xdr:rowOff>76200</xdr:rowOff>
    </xdr:to>
    <xdr:sp>
      <xdr:nvSpPr>
        <xdr:cNvPr id="334" name="Line 1134"/>
        <xdr:cNvSpPr>
          <a:spLocks/>
        </xdr:cNvSpPr>
      </xdr:nvSpPr>
      <xdr:spPr>
        <a:xfrm>
          <a:off x="180975" y="12161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161925</xdr:rowOff>
    </xdr:from>
    <xdr:to>
      <xdr:col>0</xdr:col>
      <xdr:colOff>2238375</xdr:colOff>
      <xdr:row>494</xdr:row>
      <xdr:rowOff>161925</xdr:rowOff>
    </xdr:to>
    <xdr:sp>
      <xdr:nvSpPr>
        <xdr:cNvPr id="335" name="Line 1135"/>
        <xdr:cNvSpPr>
          <a:spLocks/>
        </xdr:cNvSpPr>
      </xdr:nvSpPr>
      <xdr:spPr>
        <a:xfrm>
          <a:off x="161925" y="12170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496</xdr:row>
      <xdr:rowOff>76200</xdr:rowOff>
    </xdr:from>
    <xdr:to>
      <xdr:col>0</xdr:col>
      <xdr:colOff>2238375</xdr:colOff>
      <xdr:row>496</xdr:row>
      <xdr:rowOff>76200</xdr:rowOff>
    </xdr:to>
    <xdr:sp>
      <xdr:nvSpPr>
        <xdr:cNvPr id="336" name="Line 1136"/>
        <xdr:cNvSpPr>
          <a:spLocks/>
        </xdr:cNvSpPr>
      </xdr:nvSpPr>
      <xdr:spPr>
        <a:xfrm>
          <a:off x="180975" y="121996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496</xdr:row>
      <xdr:rowOff>161925</xdr:rowOff>
    </xdr:from>
    <xdr:to>
      <xdr:col>0</xdr:col>
      <xdr:colOff>2238375</xdr:colOff>
      <xdr:row>496</xdr:row>
      <xdr:rowOff>161925</xdr:rowOff>
    </xdr:to>
    <xdr:sp>
      <xdr:nvSpPr>
        <xdr:cNvPr id="337" name="Line 1137"/>
        <xdr:cNvSpPr>
          <a:spLocks/>
        </xdr:cNvSpPr>
      </xdr:nvSpPr>
      <xdr:spPr>
        <a:xfrm>
          <a:off x="161925" y="122081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574</xdr:row>
      <xdr:rowOff>85725</xdr:rowOff>
    </xdr:from>
    <xdr:to>
      <xdr:col>0</xdr:col>
      <xdr:colOff>2886075</xdr:colOff>
      <xdr:row>574</xdr:row>
      <xdr:rowOff>85725</xdr:rowOff>
    </xdr:to>
    <xdr:sp>
      <xdr:nvSpPr>
        <xdr:cNvPr id="338" name="Line 1142"/>
        <xdr:cNvSpPr>
          <a:spLocks/>
        </xdr:cNvSpPr>
      </xdr:nvSpPr>
      <xdr:spPr>
        <a:xfrm>
          <a:off x="238125" y="1431988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575</xdr:row>
      <xdr:rowOff>19050</xdr:rowOff>
    </xdr:from>
    <xdr:to>
      <xdr:col>0</xdr:col>
      <xdr:colOff>2876550</xdr:colOff>
      <xdr:row>575</xdr:row>
      <xdr:rowOff>19050</xdr:rowOff>
    </xdr:to>
    <xdr:sp>
      <xdr:nvSpPr>
        <xdr:cNvPr id="339" name="Line 1143"/>
        <xdr:cNvSpPr>
          <a:spLocks/>
        </xdr:cNvSpPr>
      </xdr:nvSpPr>
      <xdr:spPr>
        <a:xfrm>
          <a:off x="238125" y="143332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575</xdr:row>
      <xdr:rowOff>142875</xdr:rowOff>
    </xdr:from>
    <xdr:to>
      <xdr:col>0</xdr:col>
      <xdr:colOff>2886075</xdr:colOff>
      <xdr:row>575</xdr:row>
      <xdr:rowOff>142875</xdr:rowOff>
    </xdr:to>
    <xdr:sp>
      <xdr:nvSpPr>
        <xdr:cNvPr id="340" name="Line 1144"/>
        <xdr:cNvSpPr>
          <a:spLocks/>
        </xdr:cNvSpPr>
      </xdr:nvSpPr>
      <xdr:spPr>
        <a:xfrm>
          <a:off x="238125" y="1434560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577</xdr:row>
      <xdr:rowOff>85725</xdr:rowOff>
    </xdr:from>
    <xdr:to>
      <xdr:col>0</xdr:col>
      <xdr:colOff>2886075</xdr:colOff>
      <xdr:row>577</xdr:row>
      <xdr:rowOff>85725</xdr:rowOff>
    </xdr:to>
    <xdr:sp>
      <xdr:nvSpPr>
        <xdr:cNvPr id="341" name="Line 1145"/>
        <xdr:cNvSpPr>
          <a:spLocks/>
        </xdr:cNvSpPr>
      </xdr:nvSpPr>
      <xdr:spPr>
        <a:xfrm>
          <a:off x="238125" y="1437989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578</xdr:row>
      <xdr:rowOff>19050</xdr:rowOff>
    </xdr:from>
    <xdr:to>
      <xdr:col>0</xdr:col>
      <xdr:colOff>2876550</xdr:colOff>
      <xdr:row>578</xdr:row>
      <xdr:rowOff>19050</xdr:rowOff>
    </xdr:to>
    <xdr:sp>
      <xdr:nvSpPr>
        <xdr:cNvPr id="342" name="Line 1146"/>
        <xdr:cNvSpPr>
          <a:spLocks/>
        </xdr:cNvSpPr>
      </xdr:nvSpPr>
      <xdr:spPr>
        <a:xfrm>
          <a:off x="238125" y="1439322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578</xdr:row>
      <xdr:rowOff>142875</xdr:rowOff>
    </xdr:from>
    <xdr:to>
      <xdr:col>0</xdr:col>
      <xdr:colOff>2886075</xdr:colOff>
      <xdr:row>578</xdr:row>
      <xdr:rowOff>142875</xdr:rowOff>
    </xdr:to>
    <xdr:sp>
      <xdr:nvSpPr>
        <xdr:cNvPr id="343" name="Line 1147"/>
        <xdr:cNvSpPr>
          <a:spLocks/>
        </xdr:cNvSpPr>
      </xdr:nvSpPr>
      <xdr:spPr>
        <a:xfrm>
          <a:off x="238125" y="1440561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580</xdr:row>
      <xdr:rowOff>85725</xdr:rowOff>
    </xdr:from>
    <xdr:to>
      <xdr:col>0</xdr:col>
      <xdr:colOff>2886075</xdr:colOff>
      <xdr:row>580</xdr:row>
      <xdr:rowOff>85725</xdr:rowOff>
    </xdr:to>
    <xdr:sp>
      <xdr:nvSpPr>
        <xdr:cNvPr id="344" name="Line 1148"/>
        <xdr:cNvSpPr>
          <a:spLocks/>
        </xdr:cNvSpPr>
      </xdr:nvSpPr>
      <xdr:spPr>
        <a:xfrm>
          <a:off x="238125" y="1443990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581</xdr:row>
      <xdr:rowOff>19050</xdr:rowOff>
    </xdr:from>
    <xdr:to>
      <xdr:col>0</xdr:col>
      <xdr:colOff>2876550</xdr:colOff>
      <xdr:row>581</xdr:row>
      <xdr:rowOff>19050</xdr:rowOff>
    </xdr:to>
    <xdr:sp>
      <xdr:nvSpPr>
        <xdr:cNvPr id="345" name="Line 1149"/>
        <xdr:cNvSpPr>
          <a:spLocks/>
        </xdr:cNvSpPr>
      </xdr:nvSpPr>
      <xdr:spPr>
        <a:xfrm>
          <a:off x="238125" y="1445323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581</xdr:row>
      <xdr:rowOff>142875</xdr:rowOff>
    </xdr:from>
    <xdr:to>
      <xdr:col>0</xdr:col>
      <xdr:colOff>2886075</xdr:colOff>
      <xdr:row>581</xdr:row>
      <xdr:rowOff>142875</xdr:rowOff>
    </xdr:to>
    <xdr:sp>
      <xdr:nvSpPr>
        <xdr:cNvPr id="346" name="Line 1150"/>
        <xdr:cNvSpPr>
          <a:spLocks/>
        </xdr:cNvSpPr>
      </xdr:nvSpPr>
      <xdr:spPr>
        <a:xfrm>
          <a:off x="238125" y="1446561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583</xdr:row>
      <xdr:rowOff>85725</xdr:rowOff>
    </xdr:from>
    <xdr:to>
      <xdr:col>0</xdr:col>
      <xdr:colOff>2886075</xdr:colOff>
      <xdr:row>583</xdr:row>
      <xdr:rowOff>85725</xdr:rowOff>
    </xdr:to>
    <xdr:sp>
      <xdr:nvSpPr>
        <xdr:cNvPr id="347" name="Line 1151"/>
        <xdr:cNvSpPr>
          <a:spLocks/>
        </xdr:cNvSpPr>
      </xdr:nvSpPr>
      <xdr:spPr>
        <a:xfrm>
          <a:off x="238125" y="1449990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584</xdr:row>
      <xdr:rowOff>19050</xdr:rowOff>
    </xdr:from>
    <xdr:to>
      <xdr:col>0</xdr:col>
      <xdr:colOff>2876550</xdr:colOff>
      <xdr:row>584</xdr:row>
      <xdr:rowOff>19050</xdr:rowOff>
    </xdr:to>
    <xdr:sp>
      <xdr:nvSpPr>
        <xdr:cNvPr id="348" name="Line 1152"/>
        <xdr:cNvSpPr>
          <a:spLocks/>
        </xdr:cNvSpPr>
      </xdr:nvSpPr>
      <xdr:spPr>
        <a:xfrm>
          <a:off x="238125" y="1451324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584</xdr:row>
      <xdr:rowOff>142875</xdr:rowOff>
    </xdr:from>
    <xdr:to>
      <xdr:col>0</xdr:col>
      <xdr:colOff>2886075</xdr:colOff>
      <xdr:row>584</xdr:row>
      <xdr:rowOff>142875</xdr:rowOff>
    </xdr:to>
    <xdr:sp>
      <xdr:nvSpPr>
        <xdr:cNvPr id="349" name="Line 1153"/>
        <xdr:cNvSpPr>
          <a:spLocks/>
        </xdr:cNvSpPr>
      </xdr:nvSpPr>
      <xdr:spPr>
        <a:xfrm>
          <a:off x="238125" y="1452562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586</xdr:row>
      <xdr:rowOff>85725</xdr:rowOff>
    </xdr:from>
    <xdr:to>
      <xdr:col>0</xdr:col>
      <xdr:colOff>2886075</xdr:colOff>
      <xdr:row>586</xdr:row>
      <xdr:rowOff>85725</xdr:rowOff>
    </xdr:to>
    <xdr:sp>
      <xdr:nvSpPr>
        <xdr:cNvPr id="350" name="Line 1154"/>
        <xdr:cNvSpPr>
          <a:spLocks/>
        </xdr:cNvSpPr>
      </xdr:nvSpPr>
      <xdr:spPr>
        <a:xfrm>
          <a:off x="238125" y="1455991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587</xdr:row>
      <xdr:rowOff>19050</xdr:rowOff>
    </xdr:from>
    <xdr:to>
      <xdr:col>0</xdr:col>
      <xdr:colOff>2876550</xdr:colOff>
      <xdr:row>587</xdr:row>
      <xdr:rowOff>19050</xdr:rowOff>
    </xdr:to>
    <xdr:sp>
      <xdr:nvSpPr>
        <xdr:cNvPr id="351" name="Line 1155"/>
        <xdr:cNvSpPr>
          <a:spLocks/>
        </xdr:cNvSpPr>
      </xdr:nvSpPr>
      <xdr:spPr>
        <a:xfrm>
          <a:off x="238125" y="1457325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587</xdr:row>
      <xdr:rowOff>142875</xdr:rowOff>
    </xdr:from>
    <xdr:to>
      <xdr:col>0</xdr:col>
      <xdr:colOff>2886075</xdr:colOff>
      <xdr:row>587</xdr:row>
      <xdr:rowOff>142875</xdr:rowOff>
    </xdr:to>
    <xdr:sp>
      <xdr:nvSpPr>
        <xdr:cNvPr id="352" name="Line 1156"/>
        <xdr:cNvSpPr>
          <a:spLocks/>
        </xdr:cNvSpPr>
      </xdr:nvSpPr>
      <xdr:spPr>
        <a:xfrm>
          <a:off x="238125" y="1458563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589</xdr:row>
      <xdr:rowOff>85725</xdr:rowOff>
    </xdr:from>
    <xdr:to>
      <xdr:col>0</xdr:col>
      <xdr:colOff>2886075</xdr:colOff>
      <xdr:row>589</xdr:row>
      <xdr:rowOff>85725</xdr:rowOff>
    </xdr:to>
    <xdr:sp>
      <xdr:nvSpPr>
        <xdr:cNvPr id="353" name="Line 1157"/>
        <xdr:cNvSpPr>
          <a:spLocks/>
        </xdr:cNvSpPr>
      </xdr:nvSpPr>
      <xdr:spPr>
        <a:xfrm>
          <a:off x="238125" y="1461992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590</xdr:row>
      <xdr:rowOff>19050</xdr:rowOff>
    </xdr:from>
    <xdr:to>
      <xdr:col>0</xdr:col>
      <xdr:colOff>2876550</xdr:colOff>
      <xdr:row>590</xdr:row>
      <xdr:rowOff>19050</xdr:rowOff>
    </xdr:to>
    <xdr:sp>
      <xdr:nvSpPr>
        <xdr:cNvPr id="354" name="Line 1158"/>
        <xdr:cNvSpPr>
          <a:spLocks/>
        </xdr:cNvSpPr>
      </xdr:nvSpPr>
      <xdr:spPr>
        <a:xfrm>
          <a:off x="238125" y="1463325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590</xdr:row>
      <xdr:rowOff>142875</xdr:rowOff>
    </xdr:from>
    <xdr:to>
      <xdr:col>0</xdr:col>
      <xdr:colOff>2886075</xdr:colOff>
      <xdr:row>590</xdr:row>
      <xdr:rowOff>142875</xdr:rowOff>
    </xdr:to>
    <xdr:sp>
      <xdr:nvSpPr>
        <xdr:cNvPr id="355" name="Line 1159"/>
        <xdr:cNvSpPr>
          <a:spLocks/>
        </xdr:cNvSpPr>
      </xdr:nvSpPr>
      <xdr:spPr>
        <a:xfrm>
          <a:off x="238125" y="1464564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592</xdr:row>
      <xdr:rowOff>85725</xdr:rowOff>
    </xdr:from>
    <xdr:to>
      <xdr:col>0</xdr:col>
      <xdr:colOff>2886075</xdr:colOff>
      <xdr:row>592</xdr:row>
      <xdr:rowOff>85725</xdr:rowOff>
    </xdr:to>
    <xdr:sp>
      <xdr:nvSpPr>
        <xdr:cNvPr id="356" name="Line 1160"/>
        <xdr:cNvSpPr>
          <a:spLocks/>
        </xdr:cNvSpPr>
      </xdr:nvSpPr>
      <xdr:spPr>
        <a:xfrm>
          <a:off x="238125" y="1467993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593</xdr:row>
      <xdr:rowOff>19050</xdr:rowOff>
    </xdr:from>
    <xdr:to>
      <xdr:col>0</xdr:col>
      <xdr:colOff>2876550</xdr:colOff>
      <xdr:row>593</xdr:row>
      <xdr:rowOff>19050</xdr:rowOff>
    </xdr:to>
    <xdr:sp>
      <xdr:nvSpPr>
        <xdr:cNvPr id="357" name="Line 1161"/>
        <xdr:cNvSpPr>
          <a:spLocks/>
        </xdr:cNvSpPr>
      </xdr:nvSpPr>
      <xdr:spPr>
        <a:xfrm>
          <a:off x="238125" y="146932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593</xdr:row>
      <xdr:rowOff>142875</xdr:rowOff>
    </xdr:from>
    <xdr:to>
      <xdr:col>0</xdr:col>
      <xdr:colOff>2886075</xdr:colOff>
      <xdr:row>593</xdr:row>
      <xdr:rowOff>142875</xdr:rowOff>
    </xdr:to>
    <xdr:sp>
      <xdr:nvSpPr>
        <xdr:cNvPr id="358" name="Line 1162"/>
        <xdr:cNvSpPr>
          <a:spLocks/>
        </xdr:cNvSpPr>
      </xdr:nvSpPr>
      <xdr:spPr>
        <a:xfrm>
          <a:off x="238125" y="1470564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595</xdr:row>
      <xdr:rowOff>85725</xdr:rowOff>
    </xdr:from>
    <xdr:to>
      <xdr:col>0</xdr:col>
      <xdr:colOff>2886075</xdr:colOff>
      <xdr:row>595</xdr:row>
      <xdr:rowOff>85725</xdr:rowOff>
    </xdr:to>
    <xdr:sp>
      <xdr:nvSpPr>
        <xdr:cNvPr id="359" name="Line 1163"/>
        <xdr:cNvSpPr>
          <a:spLocks/>
        </xdr:cNvSpPr>
      </xdr:nvSpPr>
      <xdr:spPr>
        <a:xfrm>
          <a:off x="238125" y="1473993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596</xdr:row>
      <xdr:rowOff>19050</xdr:rowOff>
    </xdr:from>
    <xdr:to>
      <xdr:col>0</xdr:col>
      <xdr:colOff>2876550</xdr:colOff>
      <xdr:row>596</xdr:row>
      <xdr:rowOff>19050</xdr:rowOff>
    </xdr:to>
    <xdr:sp>
      <xdr:nvSpPr>
        <xdr:cNvPr id="360" name="Line 1164"/>
        <xdr:cNvSpPr>
          <a:spLocks/>
        </xdr:cNvSpPr>
      </xdr:nvSpPr>
      <xdr:spPr>
        <a:xfrm>
          <a:off x="238125" y="1475327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596</xdr:row>
      <xdr:rowOff>142875</xdr:rowOff>
    </xdr:from>
    <xdr:to>
      <xdr:col>0</xdr:col>
      <xdr:colOff>2886075</xdr:colOff>
      <xdr:row>596</xdr:row>
      <xdr:rowOff>142875</xdr:rowOff>
    </xdr:to>
    <xdr:sp>
      <xdr:nvSpPr>
        <xdr:cNvPr id="361" name="Line 1165"/>
        <xdr:cNvSpPr>
          <a:spLocks/>
        </xdr:cNvSpPr>
      </xdr:nvSpPr>
      <xdr:spPr>
        <a:xfrm>
          <a:off x="238125" y="1476565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598</xdr:row>
      <xdr:rowOff>85725</xdr:rowOff>
    </xdr:from>
    <xdr:to>
      <xdr:col>0</xdr:col>
      <xdr:colOff>2886075</xdr:colOff>
      <xdr:row>598</xdr:row>
      <xdr:rowOff>85725</xdr:rowOff>
    </xdr:to>
    <xdr:sp>
      <xdr:nvSpPr>
        <xdr:cNvPr id="362" name="Line 1166"/>
        <xdr:cNvSpPr>
          <a:spLocks/>
        </xdr:cNvSpPr>
      </xdr:nvSpPr>
      <xdr:spPr>
        <a:xfrm>
          <a:off x="238125" y="1479994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599</xdr:row>
      <xdr:rowOff>19050</xdr:rowOff>
    </xdr:from>
    <xdr:to>
      <xdr:col>0</xdr:col>
      <xdr:colOff>2876550</xdr:colOff>
      <xdr:row>599</xdr:row>
      <xdr:rowOff>19050</xdr:rowOff>
    </xdr:to>
    <xdr:sp>
      <xdr:nvSpPr>
        <xdr:cNvPr id="363" name="Line 1167"/>
        <xdr:cNvSpPr>
          <a:spLocks/>
        </xdr:cNvSpPr>
      </xdr:nvSpPr>
      <xdr:spPr>
        <a:xfrm>
          <a:off x="238125" y="1481328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599</xdr:row>
      <xdr:rowOff>142875</xdr:rowOff>
    </xdr:from>
    <xdr:to>
      <xdr:col>0</xdr:col>
      <xdr:colOff>2886075</xdr:colOff>
      <xdr:row>599</xdr:row>
      <xdr:rowOff>142875</xdr:rowOff>
    </xdr:to>
    <xdr:sp>
      <xdr:nvSpPr>
        <xdr:cNvPr id="364" name="Line 1168"/>
        <xdr:cNvSpPr>
          <a:spLocks/>
        </xdr:cNvSpPr>
      </xdr:nvSpPr>
      <xdr:spPr>
        <a:xfrm>
          <a:off x="238125" y="1482566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601</xdr:row>
      <xdr:rowOff>85725</xdr:rowOff>
    </xdr:from>
    <xdr:to>
      <xdr:col>0</xdr:col>
      <xdr:colOff>2886075</xdr:colOff>
      <xdr:row>601</xdr:row>
      <xdr:rowOff>85725</xdr:rowOff>
    </xdr:to>
    <xdr:sp>
      <xdr:nvSpPr>
        <xdr:cNvPr id="365" name="Line 1169"/>
        <xdr:cNvSpPr>
          <a:spLocks/>
        </xdr:cNvSpPr>
      </xdr:nvSpPr>
      <xdr:spPr>
        <a:xfrm>
          <a:off x="238125" y="1485995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602</xdr:row>
      <xdr:rowOff>19050</xdr:rowOff>
    </xdr:from>
    <xdr:to>
      <xdr:col>0</xdr:col>
      <xdr:colOff>2876550</xdr:colOff>
      <xdr:row>602</xdr:row>
      <xdr:rowOff>19050</xdr:rowOff>
    </xdr:to>
    <xdr:sp>
      <xdr:nvSpPr>
        <xdr:cNvPr id="366" name="Line 1170"/>
        <xdr:cNvSpPr>
          <a:spLocks/>
        </xdr:cNvSpPr>
      </xdr:nvSpPr>
      <xdr:spPr>
        <a:xfrm>
          <a:off x="238125" y="1487328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602</xdr:row>
      <xdr:rowOff>142875</xdr:rowOff>
    </xdr:from>
    <xdr:to>
      <xdr:col>0</xdr:col>
      <xdr:colOff>2886075</xdr:colOff>
      <xdr:row>602</xdr:row>
      <xdr:rowOff>142875</xdr:rowOff>
    </xdr:to>
    <xdr:sp>
      <xdr:nvSpPr>
        <xdr:cNvPr id="367" name="Line 1171"/>
        <xdr:cNvSpPr>
          <a:spLocks/>
        </xdr:cNvSpPr>
      </xdr:nvSpPr>
      <xdr:spPr>
        <a:xfrm>
          <a:off x="238125" y="1488567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604</xdr:row>
      <xdr:rowOff>85725</xdr:rowOff>
    </xdr:from>
    <xdr:to>
      <xdr:col>0</xdr:col>
      <xdr:colOff>2886075</xdr:colOff>
      <xdr:row>604</xdr:row>
      <xdr:rowOff>85725</xdr:rowOff>
    </xdr:to>
    <xdr:sp>
      <xdr:nvSpPr>
        <xdr:cNvPr id="368" name="Line 1172"/>
        <xdr:cNvSpPr>
          <a:spLocks/>
        </xdr:cNvSpPr>
      </xdr:nvSpPr>
      <xdr:spPr>
        <a:xfrm>
          <a:off x="238125" y="1491519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605</xdr:row>
      <xdr:rowOff>19050</xdr:rowOff>
    </xdr:from>
    <xdr:to>
      <xdr:col>0</xdr:col>
      <xdr:colOff>2876550</xdr:colOff>
      <xdr:row>605</xdr:row>
      <xdr:rowOff>19050</xdr:rowOff>
    </xdr:to>
    <xdr:sp>
      <xdr:nvSpPr>
        <xdr:cNvPr id="369" name="Line 1173"/>
        <xdr:cNvSpPr>
          <a:spLocks/>
        </xdr:cNvSpPr>
      </xdr:nvSpPr>
      <xdr:spPr>
        <a:xfrm>
          <a:off x="238125" y="149285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605</xdr:row>
      <xdr:rowOff>142875</xdr:rowOff>
    </xdr:from>
    <xdr:to>
      <xdr:col>0</xdr:col>
      <xdr:colOff>2886075</xdr:colOff>
      <xdr:row>605</xdr:row>
      <xdr:rowOff>142875</xdr:rowOff>
    </xdr:to>
    <xdr:sp>
      <xdr:nvSpPr>
        <xdr:cNvPr id="370" name="Line 1174"/>
        <xdr:cNvSpPr>
          <a:spLocks/>
        </xdr:cNvSpPr>
      </xdr:nvSpPr>
      <xdr:spPr>
        <a:xfrm>
          <a:off x="238125" y="1494091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607</xdr:row>
      <xdr:rowOff>85725</xdr:rowOff>
    </xdr:from>
    <xdr:to>
      <xdr:col>0</xdr:col>
      <xdr:colOff>2886075</xdr:colOff>
      <xdr:row>607</xdr:row>
      <xdr:rowOff>85725</xdr:rowOff>
    </xdr:to>
    <xdr:sp>
      <xdr:nvSpPr>
        <xdr:cNvPr id="371" name="Line 1175"/>
        <xdr:cNvSpPr>
          <a:spLocks/>
        </xdr:cNvSpPr>
      </xdr:nvSpPr>
      <xdr:spPr>
        <a:xfrm>
          <a:off x="238125" y="1497044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608</xdr:row>
      <xdr:rowOff>19050</xdr:rowOff>
    </xdr:from>
    <xdr:to>
      <xdr:col>0</xdr:col>
      <xdr:colOff>2876550</xdr:colOff>
      <xdr:row>608</xdr:row>
      <xdr:rowOff>19050</xdr:rowOff>
    </xdr:to>
    <xdr:sp>
      <xdr:nvSpPr>
        <xdr:cNvPr id="372" name="Line 1176"/>
        <xdr:cNvSpPr>
          <a:spLocks/>
        </xdr:cNvSpPr>
      </xdr:nvSpPr>
      <xdr:spPr>
        <a:xfrm>
          <a:off x="238125" y="149837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608</xdr:row>
      <xdr:rowOff>142875</xdr:rowOff>
    </xdr:from>
    <xdr:to>
      <xdr:col>0</xdr:col>
      <xdr:colOff>2886075</xdr:colOff>
      <xdr:row>608</xdr:row>
      <xdr:rowOff>142875</xdr:rowOff>
    </xdr:to>
    <xdr:sp>
      <xdr:nvSpPr>
        <xdr:cNvPr id="373" name="Line 1177"/>
        <xdr:cNvSpPr>
          <a:spLocks/>
        </xdr:cNvSpPr>
      </xdr:nvSpPr>
      <xdr:spPr>
        <a:xfrm>
          <a:off x="238125" y="1499616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610</xdr:row>
      <xdr:rowOff>85725</xdr:rowOff>
    </xdr:from>
    <xdr:to>
      <xdr:col>0</xdr:col>
      <xdr:colOff>2886075</xdr:colOff>
      <xdr:row>610</xdr:row>
      <xdr:rowOff>85725</xdr:rowOff>
    </xdr:to>
    <xdr:sp>
      <xdr:nvSpPr>
        <xdr:cNvPr id="374" name="Line 1178"/>
        <xdr:cNvSpPr>
          <a:spLocks/>
        </xdr:cNvSpPr>
      </xdr:nvSpPr>
      <xdr:spPr>
        <a:xfrm>
          <a:off x="238125" y="1502664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611</xdr:row>
      <xdr:rowOff>19050</xdr:rowOff>
    </xdr:from>
    <xdr:to>
      <xdr:col>0</xdr:col>
      <xdr:colOff>2876550</xdr:colOff>
      <xdr:row>611</xdr:row>
      <xdr:rowOff>19050</xdr:rowOff>
    </xdr:to>
    <xdr:sp>
      <xdr:nvSpPr>
        <xdr:cNvPr id="375" name="Line 1179"/>
        <xdr:cNvSpPr>
          <a:spLocks/>
        </xdr:cNvSpPr>
      </xdr:nvSpPr>
      <xdr:spPr>
        <a:xfrm>
          <a:off x="238125" y="1503997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611</xdr:row>
      <xdr:rowOff>142875</xdr:rowOff>
    </xdr:from>
    <xdr:to>
      <xdr:col>0</xdr:col>
      <xdr:colOff>2886075</xdr:colOff>
      <xdr:row>611</xdr:row>
      <xdr:rowOff>142875</xdr:rowOff>
    </xdr:to>
    <xdr:sp>
      <xdr:nvSpPr>
        <xdr:cNvPr id="376" name="Line 1180"/>
        <xdr:cNvSpPr>
          <a:spLocks/>
        </xdr:cNvSpPr>
      </xdr:nvSpPr>
      <xdr:spPr>
        <a:xfrm>
          <a:off x="238125" y="1505235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613</xdr:row>
      <xdr:rowOff>85725</xdr:rowOff>
    </xdr:from>
    <xdr:to>
      <xdr:col>0</xdr:col>
      <xdr:colOff>2886075</xdr:colOff>
      <xdr:row>613</xdr:row>
      <xdr:rowOff>85725</xdr:rowOff>
    </xdr:to>
    <xdr:sp>
      <xdr:nvSpPr>
        <xdr:cNvPr id="377" name="Line 1181"/>
        <xdr:cNvSpPr>
          <a:spLocks/>
        </xdr:cNvSpPr>
      </xdr:nvSpPr>
      <xdr:spPr>
        <a:xfrm>
          <a:off x="238125" y="1508283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614</xdr:row>
      <xdr:rowOff>19050</xdr:rowOff>
    </xdr:from>
    <xdr:to>
      <xdr:col>0</xdr:col>
      <xdr:colOff>2876550</xdr:colOff>
      <xdr:row>614</xdr:row>
      <xdr:rowOff>19050</xdr:rowOff>
    </xdr:to>
    <xdr:sp>
      <xdr:nvSpPr>
        <xdr:cNvPr id="378" name="Line 1182"/>
        <xdr:cNvSpPr>
          <a:spLocks/>
        </xdr:cNvSpPr>
      </xdr:nvSpPr>
      <xdr:spPr>
        <a:xfrm>
          <a:off x="238125" y="1509617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614</xdr:row>
      <xdr:rowOff>142875</xdr:rowOff>
    </xdr:from>
    <xdr:to>
      <xdr:col>0</xdr:col>
      <xdr:colOff>2886075</xdr:colOff>
      <xdr:row>614</xdr:row>
      <xdr:rowOff>142875</xdr:rowOff>
    </xdr:to>
    <xdr:sp>
      <xdr:nvSpPr>
        <xdr:cNvPr id="379" name="Line 1183"/>
        <xdr:cNvSpPr>
          <a:spLocks/>
        </xdr:cNvSpPr>
      </xdr:nvSpPr>
      <xdr:spPr>
        <a:xfrm>
          <a:off x="238125" y="1510855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616</xdr:row>
      <xdr:rowOff>85725</xdr:rowOff>
    </xdr:from>
    <xdr:to>
      <xdr:col>0</xdr:col>
      <xdr:colOff>2886075</xdr:colOff>
      <xdr:row>616</xdr:row>
      <xdr:rowOff>85725</xdr:rowOff>
    </xdr:to>
    <xdr:sp>
      <xdr:nvSpPr>
        <xdr:cNvPr id="380" name="Line 1184"/>
        <xdr:cNvSpPr>
          <a:spLocks/>
        </xdr:cNvSpPr>
      </xdr:nvSpPr>
      <xdr:spPr>
        <a:xfrm>
          <a:off x="238125" y="1514094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617</xdr:row>
      <xdr:rowOff>19050</xdr:rowOff>
    </xdr:from>
    <xdr:to>
      <xdr:col>0</xdr:col>
      <xdr:colOff>2876550</xdr:colOff>
      <xdr:row>617</xdr:row>
      <xdr:rowOff>19050</xdr:rowOff>
    </xdr:to>
    <xdr:sp>
      <xdr:nvSpPr>
        <xdr:cNvPr id="381" name="Line 1185"/>
        <xdr:cNvSpPr>
          <a:spLocks/>
        </xdr:cNvSpPr>
      </xdr:nvSpPr>
      <xdr:spPr>
        <a:xfrm>
          <a:off x="238125" y="1515427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617</xdr:row>
      <xdr:rowOff>142875</xdr:rowOff>
    </xdr:from>
    <xdr:to>
      <xdr:col>0</xdr:col>
      <xdr:colOff>2886075</xdr:colOff>
      <xdr:row>617</xdr:row>
      <xdr:rowOff>142875</xdr:rowOff>
    </xdr:to>
    <xdr:sp>
      <xdr:nvSpPr>
        <xdr:cNvPr id="382" name="Line 1186"/>
        <xdr:cNvSpPr>
          <a:spLocks/>
        </xdr:cNvSpPr>
      </xdr:nvSpPr>
      <xdr:spPr>
        <a:xfrm>
          <a:off x="238125" y="1516665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620</xdr:row>
      <xdr:rowOff>19050</xdr:rowOff>
    </xdr:from>
    <xdr:to>
      <xdr:col>0</xdr:col>
      <xdr:colOff>2876550</xdr:colOff>
      <xdr:row>620</xdr:row>
      <xdr:rowOff>19050</xdr:rowOff>
    </xdr:to>
    <xdr:sp>
      <xdr:nvSpPr>
        <xdr:cNvPr id="383" name="Line 1188"/>
        <xdr:cNvSpPr>
          <a:spLocks/>
        </xdr:cNvSpPr>
      </xdr:nvSpPr>
      <xdr:spPr>
        <a:xfrm>
          <a:off x="238125" y="1525238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384" name="Line 1198"/>
        <xdr:cNvSpPr>
          <a:spLocks/>
        </xdr:cNvSpPr>
      </xdr:nvSpPr>
      <xdr:spPr>
        <a:xfrm>
          <a:off x="180975" y="96554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385" name="Line 1199"/>
        <xdr:cNvSpPr>
          <a:spLocks/>
        </xdr:cNvSpPr>
      </xdr:nvSpPr>
      <xdr:spPr>
        <a:xfrm>
          <a:off x="161925" y="96640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394</xdr:row>
      <xdr:rowOff>76200</xdr:rowOff>
    </xdr:from>
    <xdr:to>
      <xdr:col>0</xdr:col>
      <xdr:colOff>2238375</xdr:colOff>
      <xdr:row>394</xdr:row>
      <xdr:rowOff>76200</xdr:rowOff>
    </xdr:to>
    <xdr:sp>
      <xdr:nvSpPr>
        <xdr:cNvPr id="386" name="Line 1200"/>
        <xdr:cNvSpPr>
          <a:spLocks/>
        </xdr:cNvSpPr>
      </xdr:nvSpPr>
      <xdr:spPr>
        <a:xfrm>
          <a:off x="180975" y="9695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394</xdr:row>
      <xdr:rowOff>161925</xdr:rowOff>
    </xdr:from>
    <xdr:to>
      <xdr:col>0</xdr:col>
      <xdr:colOff>2238375</xdr:colOff>
      <xdr:row>394</xdr:row>
      <xdr:rowOff>161925</xdr:rowOff>
    </xdr:to>
    <xdr:sp>
      <xdr:nvSpPr>
        <xdr:cNvPr id="387" name="Line 1201"/>
        <xdr:cNvSpPr>
          <a:spLocks/>
        </xdr:cNvSpPr>
      </xdr:nvSpPr>
      <xdr:spPr>
        <a:xfrm>
          <a:off x="161925" y="970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384</xdr:row>
      <xdr:rowOff>76200</xdr:rowOff>
    </xdr:from>
    <xdr:to>
      <xdr:col>0</xdr:col>
      <xdr:colOff>2238375</xdr:colOff>
      <xdr:row>384</xdr:row>
      <xdr:rowOff>76200</xdr:rowOff>
    </xdr:to>
    <xdr:sp>
      <xdr:nvSpPr>
        <xdr:cNvPr id="388" name="Line 1210"/>
        <xdr:cNvSpPr>
          <a:spLocks/>
        </xdr:cNvSpPr>
      </xdr:nvSpPr>
      <xdr:spPr>
        <a:xfrm>
          <a:off x="180975" y="9495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384</xdr:row>
      <xdr:rowOff>161925</xdr:rowOff>
    </xdr:from>
    <xdr:to>
      <xdr:col>0</xdr:col>
      <xdr:colOff>2238375</xdr:colOff>
      <xdr:row>384</xdr:row>
      <xdr:rowOff>161925</xdr:rowOff>
    </xdr:to>
    <xdr:sp>
      <xdr:nvSpPr>
        <xdr:cNvPr id="389" name="Line 1211"/>
        <xdr:cNvSpPr>
          <a:spLocks/>
        </xdr:cNvSpPr>
      </xdr:nvSpPr>
      <xdr:spPr>
        <a:xfrm>
          <a:off x="161925" y="9504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384</xdr:row>
      <xdr:rowOff>76200</xdr:rowOff>
    </xdr:from>
    <xdr:to>
      <xdr:col>0</xdr:col>
      <xdr:colOff>2238375</xdr:colOff>
      <xdr:row>384</xdr:row>
      <xdr:rowOff>76200</xdr:rowOff>
    </xdr:to>
    <xdr:sp>
      <xdr:nvSpPr>
        <xdr:cNvPr id="390" name="Line 1220"/>
        <xdr:cNvSpPr>
          <a:spLocks/>
        </xdr:cNvSpPr>
      </xdr:nvSpPr>
      <xdr:spPr>
        <a:xfrm>
          <a:off x="180975" y="94954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384</xdr:row>
      <xdr:rowOff>161925</xdr:rowOff>
    </xdr:from>
    <xdr:to>
      <xdr:col>0</xdr:col>
      <xdr:colOff>2238375</xdr:colOff>
      <xdr:row>384</xdr:row>
      <xdr:rowOff>161925</xdr:rowOff>
    </xdr:to>
    <xdr:sp>
      <xdr:nvSpPr>
        <xdr:cNvPr id="391" name="Line 1221"/>
        <xdr:cNvSpPr>
          <a:spLocks/>
        </xdr:cNvSpPr>
      </xdr:nvSpPr>
      <xdr:spPr>
        <a:xfrm>
          <a:off x="161925" y="9504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387</xdr:row>
      <xdr:rowOff>76200</xdr:rowOff>
    </xdr:from>
    <xdr:to>
      <xdr:col>0</xdr:col>
      <xdr:colOff>2238375</xdr:colOff>
      <xdr:row>387</xdr:row>
      <xdr:rowOff>76200</xdr:rowOff>
    </xdr:to>
    <xdr:sp>
      <xdr:nvSpPr>
        <xdr:cNvPr id="392" name="Line 1226"/>
        <xdr:cNvSpPr>
          <a:spLocks/>
        </xdr:cNvSpPr>
      </xdr:nvSpPr>
      <xdr:spPr>
        <a:xfrm>
          <a:off x="180975" y="95554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387</xdr:row>
      <xdr:rowOff>161925</xdr:rowOff>
    </xdr:from>
    <xdr:to>
      <xdr:col>0</xdr:col>
      <xdr:colOff>2238375</xdr:colOff>
      <xdr:row>387</xdr:row>
      <xdr:rowOff>161925</xdr:rowOff>
    </xdr:to>
    <xdr:sp>
      <xdr:nvSpPr>
        <xdr:cNvPr id="393" name="Line 1227"/>
        <xdr:cNvSpPr>
          <a:spLocks/>
        </xdr:cNvSpPr>
      </xdr:nvSpPr>
      <xdr:spPr>
        <a:xfrm>
          <a:off x="161925" y="95640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389</xdr:row>
      <xdr:rowOff>76200</xdr:rowOff>
    </xdr:from>
    <xdr:to>
      <xdr:col>0</xdr:col>
      <xdr:colOff>2238375</xdr:colOff>
      <xdr:row>389</xdr:row>
      <xdr:rowOff>76200</xdr:rowOff>
    </xdr:to>
    <xdr:sp>
      <xdr:nvSpPr>
        <xdr:cNvPr id="394" name="Line 1232"/>
        <xdr:cNvSpPr>
          <a:spLocks/>
        </xdr:cNvSpPr>
      </xdr:nvSpPr>
      <xdr:spPr>
        <a:xfrm>
          <a:off x="180975" y="95954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389</xdr:row>
      <xdr:rowOff>161925</xdr:rowOff>
    </xdr:from>
    <xdr:to>
      <xdr:col>0</xdr:col>
      <xdr:colOff>2238375</xdr:colOff>
      <xdr:row>389</xdr:row>
      <xdr:rowOff>161925</xdr:rowOff>
    </xdr:to>
    <xdr:sp>
      <xdr:nvSpPr>
        <xdr:cNvPr id="395" name="Line 1233"/>
        <xdr:cNvSpPr>
          <a:spLocks/>
        </xdr:cNvSpPr>
      </xdr:nvSpPr>
      <xdr:spPr>
        <a:xfrm>
          <a:off x="161925" y="96040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390</xdr:row>
      <xdr:rowOff>0</xdr:rowOff>
    </xdr:from>
    <xdr:to>
      <xdr:col>0</xdr:col>
      <xdr:colOff>2238375</xdr:colOff>
      <xdr:row>390</xdr:row>
      <xdr:rowOff>0</xdr:rowOff>
    </xdr:to>
    <xdr:sp>
      <xdr:nvSpPr>
        <xdr:cNvPr id="396" name="Line 1234"/>
        <xdr:cNvSpPr>
          <a:spLocks/>
        </xdr:cNvSpPr>
      </xdr:nvSpPr>
      <xdr:spPr>
        <a:xfrm>
          <a:off x="180975" y="960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390</xdr:row>
      <xdr:rowOff>0</xdr:rowOff>
    </xdr:from>
    <xdr:to>
      <xdr:col>0</xdr:col>
      <xdr:colOff>2238375</xdr:colOff>
      <xdr:row>390</xdr:row>
      <xdr:rowOff>0</xdr:rowOff>
    </xdr:to>
    <xdr:sp>
      <xdr:nvSpPr>
        <xdr:cNvPr id="397" name="Line 1235"/>
        <xdr:cNvSpPr>
          <a:spLocks/>
        </xdr:cNvSpPr>
      </xdr:nvSpPr>
      <xdr:spPr>
        <a:xfrm>
          <a:off x="161925" y="960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398" name="Line 1238"/>
        <xdr:cNvSpPr>
          <a:spLocks/>
        </xdr:cNvSpPr>
      </xdr:nvSpPr>
      <xdr:spPr>
        <a:xfrm>
          <a:off x="180975" y="96554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399" name="Line 1239"/>
        <xdr:cNvSpPr>
          <a:spLocks/>
        </xdr:cNvSpPr>
      </xdr:nvSpPr>
      <xdr:spPr>
        <a:xfrm>
          <a:off x="161925" y="96640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394</xdr:row>
      <xdr:rowOff>76200</xdr:rowOff>
    </xdr:from>
    <xdr:to>
      <xdr:col>0</xdr:col>
      <xdr:colOff>2238375</xdr:colOff>
      <xdr:row>394</xdr:row>
      <xdr:rowOff>76200</xdr:rowOff>
    </xdr:to>
    <xdr:sp>
      <xdr:nvSpPr>
        <xdr:cNvPr id="400" name="Line 1240"/>
        <xdr:cNvSpPr>
          <a:spLocks/>
        </xdr:cNvSpPr>
      </xdr:nvSpPr>
      <xdr:spPr>
        <a:xfrm>
          <a:off x="180975" y="9695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394</xdr:row>
      <xdr:rowOff>161925</xdr:rowOff>
    </xdr:from>
    <xdr:to>
      <xdr:col>0</xdr:col>
      <xdr:colOff>2238375</xdr:colOff>
      <xdr:row>394</xdr:row>
      <xdr:rowOff>161925</xdr:rowOff>
    </xdr:to>
    <xdr:sp>
      <xdr:nvSpPr>
        <xdr:cNvPr id="401" name="Line 1241"/>
        <xdr:cNvSpPr>
          <a:spLocks/>
        </xdr:cNvSpPr>
      </xdr:nvSpPr>
      <xdr:spPr>
        <a:xfrm>
          <a:off x="161925" y="970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240</xdr:row>
      <xdr:rowOff>76200</xdr:rowOff>
    </xdr:from>
    <xdr:to>
      <xdr:col>0</xdr:col>
      <xdr:colOff>2238375</xdr:colOff>
      <xdr:row>240</xdr:row>
      <xdr:rowOff>76200</xdr:rowOff>
    </xdr:to>
    <xdr:sp>
      <xdr:nvSpPr>
        <xdr:cNvPr id="402" name="Line 1250"/>
        <xdr:cNvSpPr>
          <a:spLocks/>
        </xdr:cNvSpPr>
      </xdr:nvSpPr>
      <xdr:spPr>
        <a:xfrm>
          <a:off x="180975" y="58064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240</xdr:row>
      <xdr:rowOff>161925</xdr:rowOff>
    </xdr:from>
    <xdr:to>
      <xdr:col>0</xdr:col>
      <xdr:colOff>2238375</xdr:colOff>
      <xdr:row>240</xdr:row>
      <xdr:rowOff>161925</xdr:rowOff>
    </xdr:to>
    <xdr:sp>
      <xdr:nvSpPr>
        <xdr:cNvPr id="403" name="Line 1251"/>
        <xdr:cNvSpPr>
          <a:spLocks/>
        </xdr:cNvSpPr>
      </xdr:nvSpPr>
      <xdr:spPr>
        <a:xfrm>
          <a:off x="161925" y="58150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241</xdr:row>
      <xdr:rowOff>76200</xdr:rowOff>
    </xdr:from>
    <xdr:to>
      <xdr:col>0</xdr:col>
      <xdr:colOff>2238375</xdr:colOff>
      <xdr:row>241</xdr:row>
      <xdr:rowOff>76200</xdr:rowOff>
    </xdr:to>
    <xdr:sp>
      <xdr:nvSpPr>
        <xdr:cNvPr id="404" name="Line 1252"/>
        <xdr:cNvSpPr>
          <a:spLocks/>
        </xdr:cNvSpPr>
      </xdr:nvSpPr>
      <xdr:spPr>
        <a:xfrm>
          <a:off x="180975" y="5826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241</xdr:row>
      <xdr:rowOff>161925</xdr:rowOff>
    </xdr:from>
    <xdr:to>
      <xdr:col>0</xdr:col>
      <xdr:colOff>2238375</xdr:colOff>
      <xdr:row>241</xdr:row>
      <xdr:rowOff>161925</xdr:rowOff>
    </xdr:to>
    <xdr:sp>
      <xdr:nvSpPr>
        <xdr:cNvPr id="405" name="Line 1253"/>
        <xdr:cNvSpPr>
          <a:spLocks/>
        </xdr:cNvSpPr>
      </xdr:nvSpPr>
      <xdr:spPr>
        <a:xfrm>
          <a:off x="161925" y="5835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73</xdr:row>
      <xdr:rowOff>76200</xdr:rowOff>
    </xdr:from>
    <xdr:to>
      <xdr:col>0</xdr:col>
      <xdr:colOff>2238375</xdr:colOff>
      <xdr:row>73</xdr:row>
      <xdr:rowOff>76200</xdr:rowOff>
    </xdr:to>
    <xdr:sp>
      <xdr:nvSpPr>
        <xdr:cNvPr id="406" name="Line 1254"/>
        <xdr:cNvSpPr>
          <a:spLocks/>
        </xdr:cNvSpPr>
      </xdr:nvSpPr>
      <xdr:spPr>
        <a:xfrm>
          <a:off x="180975" y="17992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73</xdr:row>
      <xdr:rowOff>161925</xdr:rowOff>
    </xdr:from>
    <xdr:to>
      <xdr:col>0</xdr:col>
      <xdr:colOff>2238375</xdr:colOff>
      <xdr:row>73</xdr:row>
      <xdr:rowOff>161925</xdr:rowOff>
    </xdr:to>
    <xdr:sp>
      <xdr:nvSpPr>
        <xdr:cNvPr id="407" name="Line 1255"/>
        <xdr:cNvSpPr>
          <a:spLocks/>
        </xdr:cNvSpPr>
      </xdr:nvSpPr>
      <xdr:spPr>
        <a:xfrm>
          <a:off x="161925" y="18078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0"/>
  <sheetViews>
    <sheetView tabSelected="1" zoomScalePageLayoutView="0" workbookViewId="0" topLeftCell="A1">
      <pane ySplit="3" topLeftCell="A722" activePane="bottomLeft" state="frozen"/>
      <selection pane="topLeft" activeCell="A1" sqref="A1"/>
      <selection pane="bottomLeft" activeCell="M750" sqref="M750"/>
    </sheetView>
  </sheetViews>
  <sheetFormatPr defaultColWidth="7.8984375" defaultRowHeight="15"/>
  <cols>
    <col min="1" max="1" width="31.3984375" style="1" customWidth="1"/>
    <col min="2" max="2" width="9" style="23" customWidth="1"/>
    <col min="3" max="3" width="10.5" style="1" customWidth="1"/>
    <col min="4" max="4" width="9" style="1" customWidth="1"/>
    <col min="5" max="5" width="8.5" style="1" customWidth="1"/>
    <col min="6" max="7" width="11.3984375" style="1" bestFit="1" customWidth="1"/>
    <col min="8" max="16384" width="7.8984375" style="1" customWidth="1"/>
  </cols>
  <sheetData>
    <row r="1" spans="1:7" ht="34.5" customHeight="1">
      <c r="A1" s="141" t="s">
        <v>256</v>
      </c>
      <c r="B1" s="141"/>
      <c r="C1" s="141"/>
      <c r="D1" s="141"/>
      <c r="E1" s="141"/>
      <c r="F1" s="141"/>
      <c r="G1" s="141"/>
    </row>
    <row r="2" spans="1:7" ht="15.75">
      <c r="A2" s="144" t="s">
        <v>0</v>
      </c>
      <c r="B2" s="4" t="s">
        <v>3</v>
      </c>
      <c r="C2" s="5">
        <v>2011</v>
      </c>
      <c r="D2" s="6" t="s">
        <v>231</v>
      </c>
      <c r="E2" s="146" t="s">
        <v>13</v>
      </c>
      <c r="F2" s="146"/>
      <c r="G2" s="146"/>
    </row>
    <row r="3" spans="1:7" ht="15.75">
      <c r="A3" s="145"/>
      <c r="B3" s="7" t="s">
        <v>4</v>
      </c>
      <c r="C3" s="8" t="s">
        <v>1</v>
      </c>
      <c r="D3" s="9" t="s">
        <v>2</v>
      </c>
      <c r="E3" s="2">
        <v>2013</v>
      </c>
      <c r="F3" s="2">
        <v>2014</v>
      </c>
      <c r="G3" s="2">
        <v>2015</v>
      </c>
    </row>
    <row r="4" spans="1:7" ht="15" customHeight="1">
      <c r="A4" s="142" t="s">
        <v>8</v>
      </c>
      <c r="B4" s="142"/>
      <c r="C4" s="142"/>
      <c r="D4" s="142"/>
      <c r="E4" s="142"/>
      <c r="F4" s="142"/>
      <c r="G4" s="142"/>
    </row>
    <row r="5" spans="1:7" ht="91.5" customHeight="1">
      <c r="A5" s="63" t="s">
        <v>189</v>
      </c>
      <c r="B5" s="28" t="s">
        <v>57</v>
      </c>
      <c r="C5" s="58">
        <f>C11+C13</f>
        <v>89672</v>
      </c>
      <c r="D5" s="58">
        <f>D11+D13</f>
        <v>108512</v>
      </c>
      <c r="E5" s="58">
        <f>E11+E13</f>
        <v>115450</v>
      </c>
      <c r="F5" s="58">
        <f>F11+F13</f>
        <v>122995</v>
      </c>
      <c r="G5" s="58">
        <f>G11+G13</f>
        <v>149530</v>
      </c>
    </row>
    <row r="6" spans="1:7" ht="15" customHeight="1">
      <c r="A6" s="63"/>
      <c r="B6" s="29" t="s">
        <v>9</v>
      </c>
      <c r="C6" s="58">
        <v>128</v>
      </c>
      <c r="D6" s="124">
        <f>D5/C5*100</f>
        <v>121.00990275671334</v>
      </c>
      <c r="E6" s="124">
        <f>E5/D5*100</f>
        <v>106.39376290179887</v>
      </c>
      <c r="F6" s="124">
        <f>F5/E5*100</f>
        <v>106.53529666522303</v>
      </c>
      <c r="G6" s="124">
        <f>G5/F5*100</f>
        <v>121.5740477255173</v>
      </c>
    </row>
    <row r="7" spans="1:7" ht="15" customHeight="1">
      <c r="A7" s="24" t="s">
        <v>245</v>
      </c>
      <c r="B7" s="29"/>
      <c r="C7" s="58"/>
      <c r="D7" s="58"/>
      <c r="E7" s="58"/>
      <c r="F7" s="60"/>
      <c r="G7" s="60"/>
    </row>
    <row r="8" spans="1:7" ht="15" customHeight="1">
      <c r="A8" s="64" t="s">
        <v>222</v>
      </c>
      <c r="B8" s="28" t="s">
        <v>57</v>
      </c>
      <c r="C8" s="58"/>
      <c r="D8" s="58"/>
      <c r="E8" s="58"/>
      <c r="F8" s="60"/>
      <c r="G8" s="60"/>
    </row>
    <row r="9" spans="1:9" ht="15" customHeight="1">
      <c r="A9" s="65"/>
      <c r="B9" s="29" t="s">
        <v>9</v>
      </c>
      <c r="C9" s="58"/>
      <c r="D9" s="58"/>
      <c r="E9" s="58"/>
      <c r="F9" s="60"/>
      <c r="G9" s="60"/>
      <c r="I9" s="1" t="s">
        <v>246</v>
      </c>
    </row>
    <row r="10" spans="1:7" ht="15" customHeight="1">
      <c r="A10" s="66" t="s">
        <v>221</v>
      </c>
      <c r="B10" s="29"/>
      <c r="C10" s="58"/>
      <c r="D10" s="58"/>
      <c r="E10" s="58"/>
      <c r="F10" s="60"/>
      <c r="G10" s="60"/>
    </row>
    <row r="11" spans="1:7" ht="15" customHeight="1">
      <c r="A11" s="67" t="s">
        <v>223</v>
      </c>
      <c r="B11" s="28" t="s">
        <v>57</v>
      </c>
      <c r="C11" s="58">
        <v>67347</v>
      </c>
      <c r="D11" s="58">
        <v>85000</v>
      </c>
      <c r="E11" s="58">
        <v>90000</v>
      </c>
      <c r="F11" s="60">
        <v>95000</v>
      </c>
      <c r="G11" s="60">
        <v>119000</v>
      </c>
    </row>
    <row r="12" spans="1:7" ht="15" customHeight="1">
      <c r="A12" s="68"/>
      <c r="B12" s="29" t="s">
        <v>9</v>
      </c>
      <c r="C12" s="1">
        <v>544</v>
      </c>
      <c r="D12" s="124">
        <f>D11/C11*100</f>
        <v>126.21200647393351</v>
      </c>
      <c r="E12" s="124">
        <f>E11/D11*100</f>
        <v>105.88235294117648</v>
      </c>
      <c r="F12" s="124">
        <f>F11/E11*100</f>
        <v>105.55555555555556</v>
      </c>
      <c r="G12" s="124">
        <f>G11/F11*100</f>
        <v>125.26315789473684</v>
      </c>
    </row>
    <row r="13" spans="1:7" ht="30" customHeight="1">
      <c r="A13" s="67" t="s">
        <v>224</v>
      </c>
      <c r="B13" s="28" t="s">
        <v>57</v>
      </c>
      <c r="C13" s="58">
        <v>22325</v>
      </c>
      <c r="D13" s="58">
        <v>23512</v>
      </c>
      <c r="E13" s="58">
        <v>25450</v>
      </c>
      <c r="F13" s="58">
        <v>27995</v>
      </c>
      <c r="G13" s="58">
        <v>30530</v>
      </c>
    </row>
    <row r="14" spans="1:7" ht="15" customHeight="1">
      <c r="A14" s="24"/>
      <c r="B14" s="29" t="s">
        <v>9</v>
      </c>
      <c r="C14" s="58">
        <v>104</v>
      </c>
      <c r="D14" s="124">
        <f>D13/C13*100</f>
        <v>105.31690929451287</v>
      </c>
      <c r="E14" s="124">
        <f>E13/D13*100</f>
        <v>108.2425995236475</v>
      </c>
      <c r="F14" s="124">
        <f>F13/E13*100</f>
        <v>110.00000000000001</v>
      </c>
      <c r="G14" s="124">
        <f>G13/F13*100</f>
        <v>109.05518842650473</v>
      </c>
    </row>
    <row r="15" spans="1:7" ht="56.25" customHeight="1">
      <c r="A15" s="69" t="s">
        <v>247</v>
      </c>
      <c r="B15" s="70" t="s">
        <v>55</v>
      </c>
      <c r="C15" s="58"/>
      <c r="D15" s="58"/>
      <c r="E15" s="58"/>
      <c r="F15" s="60"/>
      <c r="G15" s="60"/>
    </row>
    <row r="16" spans="1:7" ht="15" customHeight="1">
      <c r="A16" s="69"/>
      <c r="B16" s="71" t="s">
        <v>9</v>
      </c>
      <c r="C16" s="58"/>
      <c r="D16" s="58"/>
      <c r="E16" s="58"/>
      <c r="F16" s="60"/>
      <c r="G16" s="60"/>
    </row>
    <row r="17" spans="1:7" ht="15" customHeight="1">
      <c r="A17" s="69" t="s">
        <v>266</v>
      </c>
      <c r="B17" s="28" t="s">
        <v>267</v>
      </c>
      <c r="C17" s="58">
        <v>66443</v>
      </c>
      <c r="D17" s="58">
        <v>90000</v>
      </c>
      <c r="E17" s="58">
        <v>90500</v>
      </c>
      <c r="F17" s="60">
        <v>91000</v>
      </c>
      <c r="G17" s="60">
        <v>91500</v>
      </c>
    </row>
    <row r="18" spans="1:7" ht="15" customHeight="1">
      <c r="A18" s="69"/>
      <c r="B18" s="28" t="s">
        <v>9</v>
      </c>
      <c r="C18" s="58">
        <v>614</v>
      </c>
      <c r="D18" s="96">
        <f>D17/C17*100</f>
        <v>135.45444967867195</v>
      </c>
      <c r="E18" s="96">
        <f>E17/D17*100</f>
        <v>100.55555555555556</v>
      </c>
      <c r="F18" s="96">
        <f>F17/E17*100</f>
        <v>100.55248618784532</v>
      </c>
      <c r="G18" s="96">
        <f>G17/F17*100</f>
        <v>100.54945054945054</v>
      </c>
    </row>
    <row r="19" spans="1:7" ht="15" customHeight="1">
      <c r="A19" s="69" t="s">
        <v>268</v>
      </c>
      <c r="B19" s="28" t="s">
        <v>265</v>
      </c>
      <c r="C19" s="58">
        <v>100</v>
      </c>
      <c r="D19" s="58">
        <v>250</v>
      </c>
      <c r="E19" s="58">
        <v>400</v>
      </c>
      <c r="F19" s="60">
        <v>500</v>
      </c>
      <c r="G19" s="60">
        <v>600</v>
      </c>
    </row>
    <row r="20" spans="1:7" ht="15" customHeight="1">
      <c r="A20" s="69"/>
      <c r="B20" s="28" t="s">
        <v>9</v>
      </c>
      <c r="C20" s="58">
        <v>130</v>
      </c>
      <c r="D20" s="96">
        <f>D19/C19*100</f>
        <v>250</v>
      </c>
      <c r="E20" s="96">
        <f>E19/D19*100</f>
        <v>160</v>
      </c>
      <c r="F20" s="96">
        <f>F19/E19*100</f>
        <v>125</v>
      </c>
      <c r="G20" s="96">
        <f>G19/F19*100</f>
        <v>120</v>
      </c>
    </row>
    <row r="21" spans="1:7" ht="15" customHeight="1">
      <c r="A21" s="69" t="s">
        <v>269</v>
      </c>
      <c r="B21" s="28" t="s">
        <v>270</v>
      </c>
      <c r="C21" s="58"/>
      <c r="D21" s="58"/>
      <c r="E21" s="58"/>
      <c r="F21" s="60"/>
      <c r="G21" s="60">
        <v>2</v>
      </c>
    </row>
    <row r="22" spans="1:7" ht="15" customHeight="1">
      <c r="A22" s="60"/>
      <c r="B22" s="60"/>
      <c r="C22" s="60"/>
      <c r="D22" s="60"/>
      <c r="E22" s="60"/>
      <c r="F22" s="60"/>
      <c r="G22" s="60"/>
    </row>
    <row r="23" spans="1:7" ht="15.75">
      <c r="A23" s="142" t="s">
        <v>23</v>
      </c>
      <c r="B23" s="142"/>
      <c r="C23" s="142"/>
      <c r="D23" s="142"/>
      <c r="E23" s="142"/>
      <c r="F23" s="142"/>
      <c r="G23" s="142"/>
    </row>
    <row r="24" spans="1:7" ht="42.75">
      <c r="A24" s="73" t="s">
        <v>67</v>
      </c>
      <c r="B24" s="59"/>
      <c r="C24" s="2"/>
      <c r="D24" s="2"/>
      <c r="E24" s="2"/>
      <c r="F24" s="60"/>
      <c r="G24" s="60"/>
    </row>
    <row r="25" spans="1:7" ht="15.75">
      <c r="A25" s="74" t="s">
        <v>24</v>
      </c>
      <c r="B25" s="59" t="s">
        <v>209</v>
      </c>
      <c r="C25" s="121">
        <f>C30+C31+C32</f>
        <v>2041.99</v>
      </c>
      <c r="D25" s="121">
        <f>D30+D31+D32</f>
        <v>2407.40573</v>
      </c>
      <c r="E25" s="121">
        <f>E30+E31+E32</f>
        <v>2625.4449366</v>
      </c>
      <c r="F25" s="121">
        <f>F30+F31+F32</f>
        <v>2986.3217816940005</v>
      </c>
      <c r="G25" s="121">
        <f>G30+G31+G32</f>
        <v>3388.3229725495203</v>
      </c>
    </row>
    <row r="26" spans="1:7" ht="15.75">
      <c r="A26" s="74" t="s">
        <v>45</v>
      </c>
      <c r="B26" s="59"/>
      <c r="C26" s="121"/>
      <c r="D26" s="121"/>
      <c r="E26" s="121"/>
      <c r="F26" s="121"/>
      <c r="G26" s="121"/>
    </row>
    <row r="27" spans="1:7" ht="15.75">
      <c r="A27" s="74" t="s">
        <v>191</v>
      </c>
      <c r="B27" s="59" t="s">
        <v>209</v>
      </c>
      <c r="C27" s="121">
        <v>674.171</v>
      </c>
      <c r="D27" s="121">
        <v>943.8394</v>
      </c>
      <c r="E27" s="121">
        <v>1132.60728</v>
      </c>
      <c r="F27" s="121">
        <v>1359.128736</v>
      </c>
      <c r="G27" s="121">
        <v>1630.9544832</v>
      </c>
    </row>
    <row r="28" spans="1:7" ht="15.75">
      <c r="A28" s="74" t="s">
        <v>192</v>
      </c>
      <c r="B28" s="59" t="s">
        <v>209</v>
      </c>
      <c r="C28" s="121">
        <v>1367.819</v>
      </c>
      <c r="D28" s="121">
        <v>1463.56633</v>
      </c>
      <c r="E28" s="121">
        <v>1492.8376566000002</v>
      </c>
      <c r="F28" s="121">
        <v>1627.1930456940004</v>
      </c>
      <c r="G28" s="121">
        <v>1757.3684893495206</v>
      </c>
    </row>
    <row r="29" spans="1:7" ht="15.75">
      <c r="A29" s="74" t="s">
        <v>193</v>
      </c>
      <c r="B29" s="59"/>
      <c r="C29" s="121"/>
      <c r="D29" s="121"/>
      <c r="E29" s="121"/>
      <c r="F29" s="121"/>
      <c r="G29" s="121"/>
    </row>
    <row r="30" spans="1:7" ht="15.75">
      <c r="A30" s="74" t="s">
        <v>68</v>
      </c>
      <c r="B30" s="59" t="s">
        <v>209</v>
      </c>
      <c r="C30" s="121">
        <v>1544.648</v>
      </c>
      <c r="D30" s="121">
        <v>1892.40573</v>
      </c>
      <c r="E30" s="121">
        <v>2088.4449366</v>
      </c>
      <c r="F30" s="121">
        <v>2428.3217816940005</v>
      </c>
      <c r="G30" s="121">
        <v>2808.3229725495203</v>
      </c>
    </row>
    <row r="31" spans="1:7" ht="30" customHeight="1">
      <c r="A31" s="74" t="s">
        <v>25</v>
      </c>
      <c r="B31" s="59" t="s">
        <v>209</v>
      </c>
      <c r="C31" s="2">
        <v>477.365</v>
      </c>
      <c r="D31" s="2">
        <v>490</v>
      </c>
      <c r="E31" s="2">
        <v>510</v>
      </c>
      <c r="F31" s="2">
        <v>530</v>
      </c>
      <c r="G31" s="2">
        <v>550</v>
      </c>
    </row>
    <row r="32" spans="1:7" ht="30">
      <c r="A32" s="74" t="s">
        <v>26</v>
      </c>
      <c r="B32" s="59" t="s">
        <v>209</v>
      </c>
      <c r="C32" s="2">
        <v>19.977</v>
      </c>
      <c r="D32" s="2">
        <v>25</v>
      </c>
      <c r="E32" s="2">
        <v>27</v>
      </c>
      <c r="F32" s="2">
        <v>28</v>
      </c>
      <c r="G32" s="2">
        <v>30</v>
      </c>
    </row>
    <row r="33" spans="1:7" ht="15.75">
      <c r="A33" s="74"/>
      <c r="B33" s="59"/>
      <c r="C33" s="2"/>
      <c r="D33" s="2"/>
      <c r="E33" s="2"/>
      <c r="F33" s="60"/>
      <c r="G33" s="60"/>
    </row>
    <row r="34" spans="1:7" ht="28.5">
      <c r="A34" s="73" t="s">
        <v>250</v>
      </c>
      <c r="B34" s="59"/>
      <c r="C34" s="2"/>
      <c r="D34" s="2"/>
      <c r="E34" s="2"/>
      <c r="F34" s="60"/>
      <c r="G34" s="60"/>
    </row>
    <row r="35" spans="1:7" ht="15.75">
      <c r="A35" s="74" t="s">
        <v>24</v>
      </c>
      <c r="B35" s="59" t="s">
        <v>209</v>
      </c>
      <c r="C35" s="2">
        <f>C40+C41+C42</f>
        <v>2041.99</v>
      </c>
      <c r="D35" s="121">
        <f>D40+D41+D42</f>
        <v>2187.679125192065</v>
      </c>
      <c r="E35" s="121">
        <f>E40+E41+E42</f>
        <v>2314.2909520848452</v>
      </c>
      <c r="F35" s="121">
        <f>F40+F41+F42</f>
        <v>2431.4702681077947</v>
      </c>
      <c r="G35" s="121">
        <f>G40+G41+G42</f>
        <v>2543.5956424730903</v>
      </c>
    </row>
    <row r="36" spans="1:7" ht="15.75">
      <c r="A36" s="74" t="s">
        <v>45</v>
      </c>
      <c r="B36" s="59"/>
      <c r="C36" s="2"/>
      <c r="D36" s="121"/>
      <c r="E36" s="121"/>
      <c r="F36" s="122"/>
      <c r="G36" s="122"/>
    </row>
    <row r="37" spans="1:7" ht="15.75">
      <c r="A37" s="74" t="s">
        <v>191</v>
      </c>
      <c r="B37" s="59" t="s">
        <v>209</v>
      </c>
      <c r="C37" s="2">
        <v>674.171</v>
      </c>
      <c r="D37" s="121">
        <v>737.790985192065</v>
      </c>
      <c r="E37" s="121">
        <v>849.903930684845</v>
      </c>
      <c r="F37" s="121">
        <v>849.932284995794</v>
      </c>
      <c r="G37" s="121">
        <v>851.3500005432495</v>
      </c>
    </row>
    <row r="38" spans="1:7" ht="15.75">
      <c r="A38" s="74" t="s">
        <v>192</v>
      </c>
      <c r="B38" s="59" t="s">
        <v>209</v>
      </c>
      <c r="C38" s="2">
        <v>1367.819</v>
      </c>
      <c r="D38" s="121">
        <v>1449.88814</v>
      </c>
      <c r="E38" s="121">
        <v>1464.3870214</v>
      </c>
      <c r="F38" s="121">
        <v>1581.5379831120001</v>
      </c>
      <c r="G38" s="121">
        <v>1692.2456419298403</v>
      </c>
    </row>
    <row r="39" spans="1:7" ht="15.75">
      <c r="A39" s="74" t="s">
        <v>193</v>
      </c>
      <c r="B39" s="59"/>
      <c r="C39" s="2"/>
      <c r="D39" s="121"/>
      <c r="E39" s="121"/>
      <c r="F39" s="121"/>
      <c r="G39" s="121"/>
    </row>
    <row r="40" spans="1:7" ht="15.75">
      <c r="A40" s="74" t="s">
        <v>68</v>
      </c>
      <c r="B40" s="59" t="s">
        <v>209</v>
      </c>
      <c r="C40" s="2">
        <v>1544.648</v>
      </c>
      <c r="D40" s="121">
        <v>1665.470025192065</v>
      </c>
      <c r="E40" s="121">
        <v>1765.9713970848452</v>
      </c>
      <c r="F40" s="121">
        <v>1866.701126457794</v>
      </c>
      <c r="G40" s="121">
        <v>1950.5880437405897</v>
      </c>
    </row>
    <row r="41" spans="1:7" ht="30" customHeight="1">
      <c r="A41" s="74" t="s">
        <v>25</v>
      </c>
      <c r="B41" s="59" t="s">
        <v>209</v>
      </c>
      <c r="C41" s="2">
        <v>477.365</v>
      </c>
      <c r="D41" s="121">
        <v>501.23325000000006</v>
      </c>
      <c r="E41" s="121">
        <v>526.2949125000001</v>
      </c>
      <c r="F41" s="121">
        <v>542.0837598750002</v>
      </c>
      <c r="G41" s="121">
        <v>569.1879478687503</v>
      </c>
    </row>
    <row r="42" spans="1:7" ht="30">
      <c r="A42" s="74" t="s">
        <v>26</v>
      </c>
      <c r="B42" s="59" t="s">
        <v>209</v>
      </c>
      <c r="C42" s="2">
        <v>19.977</v>
      </c>
      <c r="D42" s="121">
        <v>20.97585</v>
      </c>
      <c r="E42" s="121">
        <v>22.024642500000002</v>
      </c>
      <c r="F42" s="121">
        <v>22.685381775000003</v>
      </c>
      <c r="G42" s="121">
        <v>23.819650863750006</v>
      </c>
    </row>
    <row r="43" spans="1:7" ht="15.75">
      <c r="A43" s="74"/>
      <c r="B43" s="75"/>
      <c r="C43" s="2"/>
      <c r="D43" s="2"/>
      <c r="E43" s="2"/>
      <c r="F43" s="60"/>
      <c r="G43" s="60"/>
    </row>
    <row r="44" spans="1:7" ht="42.75">
      <c r="A44" s="73" t="s">
        <v>27</v>
      </c>
      <c r="B44" s="59"/>
      <c r="C44" s="2"/>
      <c r="D44" s="2"/>
      <c r="E44" s="2"/>
      <c r="F44" s="60"/>
      <c r="G44" s="60"/>
    </row>
    <row r="45" spans="1:7" ht="15.75">
      <c r="A45" s="74" t="s">
        <v>28</v>
      </c>
      <c r="B45" s="59"/>
      <c r="C45" s="2"/>
      <c r="D45" s="2"/>
      <c r="E45" s="2"/>
      <c r="F45" s="60"/>
      <c r="G45" s="60"/>
    </row>
    <row r="46" spans="1:7" ht="15.75">
      <c r="A46" s="74" t="s">
        <v>29</v>
      </c>
      <c r="B46" s="59" t="s">
        <v>82</v>
      </c>
      <c r="C46" s="2">
        <f>C61+C96+C88</f>
        <v>57064</v>
      </c>
      <c r="D46" s="2"/>
      <c r="E46" s="2">
        <f>E61+E96+E88</f>
        <v>68900.2</v>
      </c>
      <c r="F46" s="2">
        <f>F61+F96+F88</f>
        <v>71941</v>
      </c>
      <c r="G46" s="2">
        <f>G61+G96+G88</f>
        <v>72061</v>
      </c>
    </row>
    <row r="47" spans="1:7" ht="15.75">
      <c r="A47" s="74" t="s">
        <v>30</v>
      </c>
      <c r="B47" s="59" t="s">
        <v>82</v>
      </c>
      <c r="C47" s="2"/>
      <c r="D47" s="2"/>
      <c r="E47" s="2"/>
      <c r="F47" s="2"/>
      <c r="G47" s="2"/>
    </row>
    <row r="48" spans="1:7" ht="15.75">
      <c r="A48" s="74" t="s">
        <v>31</v>
      </c>
      <c r="B48" s="59" t="s">
        <v>82</v>
      </c>
      <c r="C48" s="2">
        <f>C65+C89+C98</f>
        <v>14363</v>
      </c>
      <c r="D48" s="2">
        <f>D65+D89+D98</f>
        <v>14365</v>
      </c>
      <c r="E48" s="2">
        <f>E65+E89+E98</f>
        <v>14370</v>
      </c>
      <c r="F48" s="2">
        <f>F65+F89+F98</f>
        <v>14375</v>
      </c>
      <c r="G48" s="2">
        <f>G65+G89+G98</f>
        <v>14380</v>
      </c>
    </row>
    <row r="49" spans="1:7" ht="15.75">
      <c r="A49" s="74" t="s">
        <v>253</v>
      </c>
      <c r="B49" s="59" t="s">
        <v>82</v>
      </c>
      <c r="C49" s="2">
        <f>C67+C101</f>
        <v>9195</v>
      </c>
      <c r="D49" s="2">
        <f>D50+D51+D53</f>
        <v>10442.5</v>
      </c>
      <c r="E49" s="2">
        <f>E50+E51+E53</f>
        <v>10327.700000000003</v>
      </c>
      <c r="F49" s="2">
        <f>F50+F51+F53</f>
        <v>13530.4</v>
      </c>
      <c r="G49" s="2">
        <f>G50+G51+G53</f>
        <v>14007.4</v>
      </c>
    </row>
    <row r="50" spans="1:7" ht="15.75">
      <c r="A50" s="74" t="s">
        <v>251</v>
      </c>
      <c r="B50" s="59" t="s">
        <v>82</v>
      </c>
      <c r="C50" s="2">
        <f>C69</f>
        <v>4719</v>
      </c>
      <c r="D50" s="2">
        <f>D69</f>
        <v>3057</v>
      </c>
      <c r="E50" s="2">
        <f>E69</f>
        <v>4785.820000000001</v>
      </c>
      <c r="F50" s="2">
        <f>F69</f>
        <v>5056</v>
      </c>
      <c r="G50" s="2">
        <f>G69</f>
        <v>5372</v>
      </c>
    </row>
    <row r="51" spans="1:7" ht="15.75">
      <c r="A51" s="74" t="s">
        <v>252</v>
      </c>
      <c r="B51" s="59" t="s">
        <v>82</v>
      </c>
      <c r="C51" s="2">
        <f>C71</f>
        <v>3792</v>
      </c>
      <c r="D51" s="2">
        <f>D71</f>
        <v>4201</v>
      </c>
      <c r="E51" s="2">
        <f>E71</f>
        <v>4867.030000000001</v>
      </c>
      <c r="F51" s="2">
        <f>F71</f>
        <v>5313</v>
      </c>
      <c r="G51" s="2">
        <f>G71</f>
        <v>5474</v>
      </c>
    </row>
    <row r="52" spans="1:7" ht="15.75">
      <c r="A52" s="74" t="s">
        <v>50</v>
      </c>
      <c r="B52" s="75" t="s">
        <v>82</v>
      </c>
      <c r="C52" s="2"/>
      <c r="D52" s="2"/>
      <c r="E52" s="2"/>
      <c r="F52" s="60"/>
      <c r="G52" s="60"/>
    </row>
    <row r="53" spans="1:7" ht="15.75">
      <c r="A53" s="74" t="s">
        <v>130</v>
      </c>
      <c r="B53" s="75" t="s">
        <v>82</v>
      </c>
      <c r="C53" s="2">
        <f>C75+C101</f>
        <v>639</v>
      </c>
      <c r="D53" s="2">
        <f>D75+D101</f>
        <v>3184.5</v>
      </c>
      <c r="E53" s="2">
        <f>E75+E101</f>
        <v>674.8499999999999</v>
      </c>
      <c r="F53" s="2">
        <f>F75+F101</f>
        <v>3161.3999999999996</v>
      </c>
      <c r="G53" s="2">
        <f>G75+G101</f>
        <v>3161.3999999999996</v>
      </c>
    </row>
    <row r="54" spans="1:7" ht="15.75">
      <c r="A54" s="74" t="s">
        <v>32</v>
      </c>
      <c r="B54" s="75" t="s">
        <v>82</v>
      </c>
      <c r="C54" s="2">
        <f>C77+C90+C102</f>
        <v>1354</v>
      </c>
      <c r="D54" s="2">
        <f>D77+D90+D102</f>
        <v>1356</v>
      </c>
      <c r="E54" s="2">
        <f>E77+E90+E102</f>
        <v>1357</v>
      </c>
      <c r="F54" s="2">
        <f>F77+F90+F102</f>
        <v>1358</v>
      </c>
      <c r="G54" s="2">
        <f>G77+G90+G102</f>
        <v>1359</v>
      </c>
    </row>
    <row r="55" spans="1:7" ht="15.75">
      <c r="A55" s="74" t="s">
        <v>33</v>
      </c>
      <c r="B55" s="75" t="s">
        <v>82</v>
      </c>
      <c r="C55" s="2">
        <f>C79+C91</f>
        <v>209.6</v>
      </c>
      <c r="D55" s="2">
        <f>D79+D91</f>
        <v>215</v>
      </c>
      <c r="E55" s="2">
        <f>E79+E91</f>
        <v>216</v>
      </c>
      <c r="F55" s="2">
        <f>F79+F91</f>
        <v>217</v>
      </c>
      <c r="G55" s="2">
        <f>G79+G91</f>
        <v>218</v>
      </c>
    </row>
    <row r="56" spans="1:7" ht="15.75">
      <c r="A56" s="74" t="s">
        <v>34</v>
      </c>
      <c r="B56" s="75" t="s">
        <v>82</v>
      </c>
      <c r="C56" s="2">
        <f>C81+C92+C103</f>
        <v>15122</v>
      </c>
      <c r="D56" s="2">
        <f>D81+D92+D103</f>
        <v>16039</v>
      </c>
      <c r="E56" s="2">
        <f>E81+E92+E103</f>
        <v>16245</v>
      </c>
      <c r="F56" s="2">
        <f>F81+F92+F103</f>
        <v>17520</v>
      </c>
      <c r="G56" s="2">
        <f>G81+G92+G103</f>
        <v>18730</v>
      </c>
    </row>
    <row r="57" spans="1:7" ht="15.75">
      <c r="A57" s="74" t="s">
        <v>35</v>
      </c>
      <c r="B57" s="75" t="s">
        <v>82</v>
      </c>
      <c r="C57" s="2">
        <f>C83+C93+C104</f>
        <v>3252</v>
      </c>
      <c r="D57" s="2">
        <f>D83+D93+D104</f>
        <v>4194</v>
      </c>
      <c r="E57" s="2">
        <f>E83+E93+E104</f>
        <v>4205</v>
      </c>
      <c r="F57" s="2">
        <f>F83+F93+F104</f>
        <v>7755</v>
      </c>
      <c r="G57" s="2">
        <f>G83+G93+G104</f>
        <v>12673</v>
      </c>
    </row>
    <row r="58" spans="1:7" ht="15.75">
      <c r="A58" s="74" t="s">
        <v>36</v>
      </c>
      <c r="B58" s="59" t="s">
        <v>38</v>
      </c>
      <c r="C58" s="2">
        <f>C85+C94+C105</f>
        <v>5190</v>
      </c>
      <c r="D58" s="2">
        <f>D85+D94+D105</f>
        <v>5191</v>
      </c>
      <c r="E58" s="2">
        <f>E85+E94+E105</f>
        <v>5192</v>
      </c>
      <c r="F58" s="2">
        <f>F85+F94+F105</f>
        <v>5193</v>
      </c>
      <c r="G58" s="2">
        <f>G85+G94+G105</f>
        <v>5194</v>
      </c>
    </row>
    <row r="59" spans="1:7" ht="15.75">
      <c r="A59" s="74" t="s">
        <v>52</v>
      </c>
      <c r="B59" s="59"/>
      <c r="C59" s="2"/>
      <c r="D59" s="2"/>
      <c r="E59" s="2"/>
      <c r="F59" s="2"/>
      <c r="G59" s="2"/>
    </row>
    <row r="60" spans="1:7" ht="15.75">
      <c r="A60" s="74" t="s">
        <v>51</v>
      </c>
      <c r="B60" s="59"/>
      <c r="C60" s="2"/>
      <c r="D60" s="2"/>
      <c r="E60" s="2"/>
      <c r="F60" s="60"/>
      <c r="G60" s="60"/>
    </row>
    <row r="61" spans="1:7" ht="15.75">
      <c r="A61" s="74" t="s">
        <v>29</v>
      </c>
      <c r="B61" s="59" t="s">
        <v>82</v>
      </c>
      <c r="C61" s="2">
        <v>54920</v>
      </c>
      <c r="D61" s="2">
        <v>65109</v>
      </c>
      <c r="E61" s="2">
        <f>E137*24/10</f>
        <v>66919.2</v>
      </c>
      <c r="F61" s="2">
        <f>F137*24/10</f>
        <v>69960</v>
      </c>
      <c r="G61" s="2">
        <f>G137*24/10</f>
        <v>70080</v>
      </c>
    </row>
    <row r="62" spans="1:7" ht="15.75">
      <c r="A62" s="58"/>
      <c r="B62" s="59"/>
      <c r="C62" s="2"/>
      <c r="D62" s="2"/>
      <c r="E62" s="2"/>
      <c r="F62" s="60"/>
      <c r="G62" s="60"/>
    </row>
    <row r="63" spans="1:7" ht="15.75">
      <c r="A63" s="74" t="s">
        <v>30</v>
      </c>
      <c r="B63" s="59" t="s">
        <v>82</v>
      </c>
      <c r="C63" s="2"/>
      <c r="D63" s="2"/>
      <c r="E63" s="2"/>
      <c r="F63" s="60"/>
      <c r="G63" s="60"/>
    </row>
    <row r="64" spans="1:7" ht="15.75">
      <c r="A64" s="58"/>
      <c r="B64" s="59"/>
      <c r="C64" s="2"/>
      <c r="D64" s="2"/>
      <c r="E64" s="2"/>
      <c r="F64" s="60"/>
      <c r="G64" s="60"/>
    </row>
    <row r="65" spans="1:7" ht="15.75">
      <c r="A65" s="74" t="s">
        <v>31</v>
      </c>
      <c r="B65" s="59" t="s">
        <v>82</v>
      </c>
      <c r="C65" s="2">
        <v>5</v>
      </c>
      <c r="D65" s="2">
        <v>5</v>
      </c>
      <c r="E65" s="2">
        <v>5</v>
      </c>
      <c r="F65" s="60">
        <v>5</v>
      </c>
      <c r="G65" s="60">
        <v>5</v>
      </c>
    </row>
    <row r="66" spans="1:7" ht="15.75">
      <c r="A66" s="58"/>
      <c r="B66" s="59"/>
      <c r="C66" s="2"/>
      <c r="D66" s="2"/>
      <c r="E66" s="2"/>
      <c r="F66" s="60"/>
      <c r="G66" s="60"/>
    </row>
    <row r="67" spans="1:7" ht="15.75">
      <c r="A67" s="58" t="s">
        <v>255</v>
      </c>
      <c r="B67" s="59" t="s">
        <v>82</v>
      </c>
      <c r="C67" s="2">
        <v>9193</v>
      </c>
      <c r="D67" s="2">
        <v>6184</v>
      </c>
      <c r="E67" s="2">
        <v>5099</v>
      </c>
      <c r="F67" s="2">
        <v>5099</v>
      </c>
      <c r="G67" s="2">
        <v>5099</v>
      </c>
    </row>
    <row r="68" spans="1:7" ht="15.75">
      <c r="A68" s="58"/>
      <c r="B68" s="59"/>
      <c r="C68" s="2"/>
      <c r="D68" s="2"/>
      <c r="E68" s="2"/>
      <c r="F68" s="60"/>
      <c r="G68" s="60"/>
    </row>
    <row r="69" spans="1:7" ht="15.75">
      <c r="A69" s="74" t="s">
        <v>251</v>
      </c>
      <c r="B69" s="59" t="s">
        <v>82</v>
      </c>
      <c r="C69" s="2">
        <v>4719</v>
      </c>
      <c r="D69" s="2">
        <v>3057</v>
      </c>
      <c r="E69" s="2">
        <f>E149*15.8/10</f>
        <v>4785.820000000001</v>
      </c>
      <c r="F69" s="2">
        <f>F149*15.8/10</f>
        <v>5056</v>
      </c>
      <c r="G69" s="2">
        <f>G149*15.8/10</f>
        <v>5372</v>
      </c>
    </row>
    <row r="70" spans="1:7" ht="15.75">
      <c r="A70" s="58"/>
      <c r="B70" s="59"/>
      <c r="C70" s="2"/>
      <c r="D70" s="2"/>
      <c r="E70" s="2"/>
      <c r="F70" s="60"/>
      <c r="G70" s="60"/>
    </row>
    <row r="71" spans="1:7" ht="15.75">
      <c r="A71" s="58" t="s">
        <v>252</v>
      </c>
      <c r="B71" s="59" t="s">
        <v>82</v>
      </c>
      <c r="C71" s="2">
        <v>3792</v>
      </c>
      <c r="D71" s="2">
        <v>4201</v>
      </c>
      <c r="E71" s="2">
        <f>E150*1.61</f>
        <v>4867.030000000001</v>
      </c>
      <c r="F71" s="2">
        <f>F150*1.61</f>
        <v>5313</v>
      </c>
      <c r="G71" s="2">
        <f>G150*1.61</f>
        <v>5474</v>
      </c>
    </row>
    <row r="72" spans="1:7" ht="15.75">
      <c r="A72" s="58"/>
      <c r="B72" s="59"/>
      <c r="C72" s="2"/>
      <c r="D72" s="2"/>
      <c r="E72" s="2"/>
      <c r="F72" s="60"/>
      <c r="G72" s="60"/>
    </row>
    <row r="73" spans="1:7" ht="15.75">
      <c r="A73" s="58" t="s">
        <v>50</v>
      </c>
      <c r="B73" s="59" t="s">
        <v>82</v>
      </c>
      <c r="C73" s="2"/>
      <c r="D73" s="2"/>
      <c r="E73" s="2"/>
      <c r="F73" s="60"/>
      <c r="G73" s="60"/>
    </row>
    <row r="74" spans="1:7" ht="15.75">
      <c r="A74" s="58"/>
      <c r="B74" s="59"/>
      <c r="C74" s="2"/>
      <c r="D74" s="2"/>
      <c r="E74" s="2"/>
      <c r="F74" s="60"/>
      <c r="G74" s="60"/>
    </row>
    <row r="75" spans="1:7" ht="15.75">
      <c r="A75" s="74" t="s">
        <v>130</v>
      </c>
      <c r="B75" s="59" t="s">
        <v>82</v>
      </c>
      <c r="C75" s="2">
        <v>637</v>
      </c>
      <c r="D75" s="2">
        <f>D151*1.65</f>
        <v>3184.5</v>
      </c>
      <c r="E75" s="2">
        <f>E151*1.65</f>
        <v>674.8499999999999</v>
      </c>
      <c r="F75" s="2">
        <f>F151*1.65</f>
        <v>3161.3999999999996</v>
      </c>
      <c r="G75" s="2">
        <f>G151*1.65</f>
        <v>3161.3999999999996</v>
      </c>
    </row>
    <row r="76" spans="1:7" ht="15.75">
      <c r="A76" s="58"/>
      <c r="B76" s="59"/>
      <c r="C76" s="2"/>
      <c r="D76" s="2"/>
      <c r="E76" s="2"/>
      <c r="F76" s="60"/>
      <c r="G76" s="60"/>
    </row>
    <row r="77" spans="1:7" ht="15.75">
      <c r="A77" s="61" t="s">
        <v>32</v>
      </c>
      <c r="B77" s="59" t="s">
        <v>82</v>
      </c>
      <c r="C77" s="2">
        <v>1</v>
      </c>
      <c r="D77" s="2">
        <v>1</v>
      </c>
      <c r="E77" s="2">
        <v>1</v>
      </c>
      <c r="F77" s="60">
        <v>1</v>
      </c>
      <c r="G77" s="60">
        <v>1</v>
      </c>
    </row>
    <row r="78" spans="1:7" ht="15.75">
      <c r="A78" s="58"/>
      <c r="B78" s="59"/>
      <c r="C78" s="2"/>
      <c r="D78" s="2"/>
      <c r="E78" s="2"/>
      <c r="F78" s="60"/>
      <c r="G78" s="60"/>
    </row>
    <row r="79" spans="1:7" ht="15.75">
      <c r="A79" s="61" t="s">
        <v>33</v>
      </c>
      <c r="B79" s="59" t="s">
        <v>82</v>
      </c>
      <c r="C79" s="2"/>
      <c r="D79" s="2"/>
      <c r="E79" s="2"/>
      <c r="F79" s="60"/>
      <c r="G79" s="60"/>
    </row>
    <row r="80" spans="1:7" ht="15.75">
      <c r="A80" s="58"/>
      <c r="B80" s="59"/>
      <c r="C80" s="2"/>
      <c r="D80" s="2"/>
      <c r="E80" s="2"/>
      <c r="F80" s="60"/>
      <c r="G80" s="60"/>
    </row>
    <row r="81" spans="1:7" ht="15.75">
      <c r="A81" s="61" t="s">
        <v>34</v>
      </c>
      <c r="B81" s="75" t="s">
        <v>82</v>
      </c>
      <c r="C81" s="2">
        <v>13572</v>
      </c>
      <c r="D81" s="2">
        <v>14320</v>
      </c>
      <c r="E81" s="2">
        <v>14525</v>
      </c>
      <c r="F81" s="60">
        <v>15800</v>
      </c>
      <c r="G81" s="60">
        <v>17010</v>
      </c>
    </row>
    <row r="82" spans="1:7" ht="15.75">
      <c r="A82" s="58"/>
      <c r="B82" s="59"/>
      <c r="C82" s="2"/>
      <c r="D82" s="2"/>
      <c r="E82" s="2"/>
      <c r="F82" s="60"/>
      <c r="G82" s="60"/>
    </row>
    <row r="83" spans="1:7" ht="15.75">
      <c r="A83" s="61" t="s">
        <v>35</v>
      </c>
      <c r="B83" s="75" t="s">
        <v>82</v>
      </c>
      <c r="C83" s="2">
        <v>826</v>
      </c>
      <c r="D83" s="2">
        <v>608</v>
      </c>
      <c r="E83" s="2">
        <v>617</v>
      </c>
      <c r="F83" s="60">
        <f>F116*3500/1000</f>
        <v>4165</v>
      </c>
      <c r="G83" s="60">
        <f>G116*3500/1000</f>
        <v>9100</v>
      </c>
    </row>
    <row r="84" spans="1:7" ht="15.75">
      <c r="A84" s="58"/>
      <c r="B84" s="59"/>
      <c r="C84" s="2"/>
      <c r="D84" s="2"/>
      <c r="E84" s="2"/>
      <c r="F84" s="60"/>
      <c r="G84" s="60"/>
    </row>
    <row r="85" spans="1:7" ht="15.75">
      <c r="A85" s="61" t="s">
        <v>36</v>
      </c>
      <c r="B85" s="59" t="s">
        <v>38</v>
      </c>
      <c r="C85" s="2"/>
      <c r="D85" s="2"/>
      <c r="E85" s="2"/>
      <c r="F85" s="60"/>
      <c r="G85" s="60"/>
    </row>
    <row r="86" spans="1:7" ht="15.75">
      <c r="A86" s="58"/>
      <c r="B86" s="59"/>
      <c r="C86" s="2"/>
      <c r="D86" s="2"/>
      <c r="E86" s="2"/>
      <c r="F86" s="60"/>
      <c r="G86" s="60"/>
    </row>
    <row r="87" spans="1:7" ht="15.75">
      <c r="A87" s="61" t="s">
        <v>37</v>
      </c>
      <c r="B87" s="59"/>
      <c r="C87" s="2"/>
      <c r="D87" s="2"/>
      <c r="E87" s="2"/>
      <c r="F87" s="60"/>
      <c r="G87" s="60"/>
    </row>
    <row r="88" spans="1:7" ht="15.75">
      <c r="A88" s="77" t="s">
        <v>274</v>
      </c>
      <c r="B88" s="59" t="s">
        <v>82</v>
      </c>
      <c r="C88" s="2">
        <v>33</v>
      </c>
      <c r="D88" s="2"/>
      <c r="E88" s="2"/>
      <c r="F88" s="60"/>
      <c r="G88" s="60"/>
    </row>
    <row r="89" spans="1:7" ht="15.75">
      <c r="A89" s="61" t="s">
        <v>31</v>
      </c>
      <c r="B89" s="59" t="s">
        <v>82</v>
      </c>
      <c r="C89" s="2">
        <v>14358</v>
      </c>
      <c r="D89" s="2">
        <v>14360</v>
      </c>
      <c r="E89" s="2">
        <v>14365</v>
      </c>
      <c r="F89" s="60">
        <v>14370</v>
      </c>
      <c r="G89" s="60">
        <v>14375</v>
      </c>
    </row>
    <row r="90" spans="1:7" ht="15.75">
      <c r="A90" s="61" t="s">
        <v>32</v>
      </c>
      <c r="B90" s="59" t="s">
        <v>82</v>
      </c>
      <c r="C90" s="2">
        <v>1353</v>
      </c>
      <c r="D90" s="2">
        <v>1355</v>
      </c>
      <c r="E90" s="2">
        <v>1356</v>
      </c>
      <c r="F90" s="60">
        <v>1357</v>
      </c>
      <c r="G90" s="60">
        <v>1358</v>
      </c>
    </row>
    <row r="91" spans="1:7" ht="15.75">
      <c r="A91" s="61" t="s">
        <v>33</v>
      </c>
      <c r="B91" s="59" t="s">
        <v>82</v>
      </c>
      <c r="C91" s="2">
        <v>209.6</v>
      </c>
      <c r="D91" s="2">
        <v>215</v>
      </c>
      <c r="E91" s="2">
        <v>216</v>
      </c>
      <c r="F91" s="60">
        <v>217</v>
      </c>
      <c r="G91" s="60">
        <v>218</v>
      </c>
    </row>
    <row r="92" spans="1:7" ht="15.75">
      <c r="A92" s="61" t="s">
        <v>34</v>
      </c>
      <c r="B92" s="75" t="s">
        <v>82</v>
      </c>
      <c r="C92" s="2">
        <v>1511</v>
      </c>
      <c r="D92" s="2">
        <v>1700</v>
      </c>
      <c r="E92" s="2">
        <v>1700</v>
      </c>
      <c r="F92" s="60">
        <v>1700</v>
      </c>
      <c r="G92" s="60">
        <v>1700</v>
      </c>
    </row>
    <row r="93" spans="1:7" ht="15.75">
      <c r="A93" s="61" t="s">
        <v>35</v>
      </c>
      <c r="B93" s="75" t="s">
        <v>210</v>
      </c>
      <c r="C93" s="2">
        <v>2133</v>
      </c>
      <c r="D93" s="2">
        <v>3203</v>
      </c>
      <c r="E93" s="2">
        <v>3203</v>
      </c>
      <c r="F93" s="60">
        <v>3203</v>
      </c>
      <c r="G93" s="60">
        <v>3203</v>
      </c>
    </row>
    <row r="94" spans="1:7" ht="15.75">
      <c r="A94" s="61" t="s">
        <v>36</v>
      </c>
      <c r="B94" s="59" t="s">
        <v>38</v>
      </c>
      <c r="C94" s="2">
        <v>5166</v>
      </c>
      <c r="D94" s="2">
        <v>5167</v>
      </c>
      <c r="E94" s="2">
        <v>5168</v>
      </c>
      <c r="F94" s="60">
        <v>5169</v>
      </c>
      <c r="G94" s="60">
        <v>5170</v>
      </c>
    </row>
    <row r="95" spans="1:7" ht="15.75">
      <c r="A95" s="74" t="s">
        <v>61</v>
      </c>
      <c r="B95" s="59"/>
      <c r="C95" s="2"/>
      <c r="D95" s="2"/>
      <c r="E95" s="2"/>
      <c r="F95" s="60"/>
      <c r="G95" s="60"/>
    </row>
    <row r="96" spans="1:7" ht="15.75">
      <c r="A96" s="74" t="s">
        <v>29</v>
      </c>
      <c r="B96" s="59" t="s">
        <v>82</v>
      </c>
      <c r="C96" s="2">
        <v>2111</v>
      </c>
      <c r="D96" s="2">
        <v>2006</v>
      </c>
      <c r="E96" s="2">
        <v>1981</v>
      </c>
      <c r="F96" s="60">
        <v>1981</v>
      </c>
      <c r="G96" s="60">
        <v>1981</v>
      </c>
    </row>
    <row r="97" spans="1:7" ht="15.75">
      <c r="A97" s="74" t="s">
        <v>30</v>
      </c>
      <c r="B97" s="59" t="s">
        <v>82</v>
      </c>
      <c r="C97" s="2"/>
      <c r="D97" s="2"/>
      <c r="E97" s="2"/>
      <c r="F97" s="60"/>
      <c r="G97" s="60"/>
    </row>
    <row r="98" spans="1:7" ht="15.75">
      <c r="A98" s="74" t="s">
        <v>59</v>
      </c>
      <c r="B98" s="59" t="s">
        <v>82</v>
      </c>
      <c r="C98" s="2"/>
      <c r="D98" s="2"/>
      <c r="E98" s="2"/>
      <c r="F98" s="60"/>
      <c r="G98" s="60"/>
    </row>
    <row r="99" spans="1:7" ht="15.75">
      <c r="A99" s="74" t="s">
        <v>129</v>
      </c>
      <c r="B99" s="59" t="s">
        <v>82</v>
      </c>
      <c r="C99" s="2"/>
      <c r="D99" s="2"/>
      <c r="E99" s="2"/>
      <c r="F99" s="60"/>
      <c r="G99" s="60"/>
    </row>
    <row r="100" spans="1:7" ht="15.75">
      <c r="A100" s="74" t="s">
        <v>50</v>
      </c>
      <c r="B100" s="59" t="s">
        <v>82</v>
      </c>
      <c r="C100" s="2"/>
      <c r="D100" s="2"/>
      <c r="E100" s="2"/>
      <c r="F100" s="60"/>
      <c r="G100" s="60"/>
    </row>
    <row r="101" spans="1:7" ht="15.75">
      <c r="A101" s="74" t="s">
        <v>130</v>
      </c>
      <c r="B101" s="59" t="s">
        <v>82</v>
      </c>
      <c r="C101" s="2">
        <v>2</v>
      </c>
      <c r="D101" s="2">
        <v>0</v>
      </c>
      <c r="E101" s="2">
        <v>0</v>
      </c>
      <c r="F101" s="60">
        <v>0</v>
      </c>
      <c r="G101" s="60">
        <v>0</v>
      </c>
    </row>
    <row r="102" spans="1:7" ht="15.75">
      <c r="A102" s="74" t="s">
        <v>32</v>
      </c>
      <c r="B102" s="59" t="s">
        <v>82</v>
      </c>
      <c r="C102" s="2"/>
      <c r="D102" s="2"/>
      <c r="E102" s="2"/>
      <c r="F102" s="60"/>
      <c r="G102" s="60"/>
    </row>
    <row r="103" spans="1:7" ht="15.75">
      <c r="A103" s="74" t="s">
        <v>60</v>
      </c>
      <c r="B103" s="59" t="s">
        <v>82</v>
      </c>
      <c r="C103" s="2">
        <v>39</v>
      </c>
      <c r="D103" s="2">
        <v>19</v>
      </c>
      <c r="E103" s="2">
        <v>20</v>
      </c>
      <c r="F103" s="60">
        <v>20</v>
      </c>
      <c r="G103" s="60">
        <v>20</v>
      </c>
    </row>
    <row r="104" spans="1:7" ht="15.75">
      <c r="A104" s="74" t="s">
        <v>35</v>
      </c>
      <c r="B104" s="59" t="s">
        <v>82</v>
      </c>
      <c r="C104" s="2">
        <v>293</v>
      </c>
      <c r="D104" s="2">
        <v>383</v>
      </c>
      <c r="E104" s="2">
        <v>385</v>
      </c>
      <c r="F104" s="60">
        <v>387</v>
      </c>
      <c r="G104" s="60">
        <v>370</v>
      </c>
    </row>
    <row r="105" spans="1:7" ht="15.75">
      <c r="A105" s="74" t="s">
        <v>36</v>
      </c>
      <c r="B105" s="59" t="s">
        <v>38</v>
      </c>
      <c r="C105" s="2">
        <v>24</v>
      </c>
      <c r="D105" s="2">
        <v>24</v>
      </c>
      <c r="E105" s="2">
        <v>24</v>
      </c>
      <c r="F105" s="60">
        <v>24</v>
      </c>
      <c r="G105" s="60">
        <v>24</v>
      </c>
    </row>
    <row r="106" spans="1:7" ht="15.75">
      <c r="A106" s="74"/>
      <c r="B106" s="59"/>
      <c r="C106" s="2"/>
      <c r="D106" s="2"/>
      <c r="E106" s="2"/>
      <c r="F106" s="60"/>
      <c r="G106" s="60"/>
    </row>
    <row r="107" spans="1:7" ht="15.75">
      <c r="A107" s="76" t="s">
        <v>65</v>
      </c>
      <c r="B107" s="59"/>
      <c r="C107" s="2"/>
      <c r="D107" s="2"/>
      <c r="E107" s="2"/>
      <c r="F107" s="60"/>
      <c r="G107" s="60"/>
    </row>
    <row r="108" spans="1:7" ht="15.75">
      <c r="A108" s="61" t="s">
        <v>28</v>
      </c>
      <c r="B108" s="59"/>
      <c r="C108" s="2"/>
      <c r="D108" s="2"/>
      <c r="E108" s="2"/>
      <c r="F108" s="60"/>
      <c r="G108" s="60"/>
    </row>
    <row r="109" spans="1:7" ht="15.75">
      <c r="A109" s="61" t="s">
        <v>39</v>
      </c>
      <c r="B109" s="59" t="s">
        <v>190</v>
      </c>
      <c r="C109" s="2">
        <f>C115+C121+C127</f>
        <v>2032</v>
      </c>
      <c r="D109" s="2">
        <f>D115+D121+D127</f>
        <v>1879</v>
      </c>
      <c r="E109" s="2">
        <f>E115+E121+E127</f>
        <v>2063</v>
      </c>
      <c r="F109" s="2">
        <f>F115+F121+F127</f>
        <v>3083</v>
      </c>
      <c r="G109" s="2">
        <f>G115+G121+G127</f>
        <v>7563</v>
      </c>
    </row>
    <row r="110" spans="1:7" ht="15.75">
      <c r="A110" s="61" t="s">
        <v>40</v>
      </c>
      <c r="B110" s="59" t="s">
        <v>190</v>
      </c>
      <c r="C110" s="2">
        <f aca="true" t="shared" si="0" ref="C110:G113">C116+C122+C128</f>
        <v>754</v>
      </c>
      <c r="D110" s="2">
        <f t="shared" si="0"/>
        <v>685</v>
      </c>
      <c r="E110" s="2">
        <f t="shared" si="0"/>
        <v>700</v>
      </c>
      <c r="F110" s="2">
        <f t="shared" si="0"/>
        <v>1700</v>
      </c>
      <c r="G110" s="2">
        <f t="shared" si="0"/>
        <v>3110</v>
      </c>
    </row>
    <row r="111" spans="1:7" ht="15.75">
      <c r="A111" s="61" t="s">
        <v>41</v>
      </c>
      <c r="B111" s="59" t="s">
        <v>190</v>
      </c>
      <c r="C111" s="2">
        <f t="shared" si="0"/>
        <v>63047</v>
      </c>
      <c r="D111" s="2">
        <f t="shared" si="0"/>
        <v>71730</v>
      </c>
      <c r="E111" s="2">
        <f t="shared" si="0"/>
        <v>72096</v>
      </c>
      <c r="F111" s="2">
        <f t="shared" si="0"/>
        <v>72154</v>
      </c>
      <c r="G111" s="2">
        <f t="shared" si="0"/>
        <v>72260</v>
      </c>
    </row>
    <row r="112" spans="1:7" ht="15.75">
      <c r="A112" s="61" t="s">
        <v>194</v>
      </c>
      <c r="B112" s="59" t="s">
        <v>190</v>
      </c>
      <c r="C112" s="2">
        <f t="shared" si="0"/>
        <v>1859</v>
      </c>
      <c r="D112" s="2">
        <f t="shared" si="0"/>
        <v>1870</v>
      </c>
      <c r="E112" s="2">
        <f t="shared" si="0"/>
        <v>1900</v>
      </c>
      <c r="F112" s="2">
        <f t="shared" si="0"/>
        <v>1905</v>
      </c>
      <c r="G112" s="2">
        <f t="shared" si="0"/>
        <v>1913</v>
      </c>
    </row>
    <row r="113" spans="1:7" ht="15.75">
      <c r="A113" s="61" t="s">
        <v>42</v>
      </c>
      <c r="B113" s="75" t="s">
        <v>195</v>
      </c>
      <c r="C113" s="2">
        <f t="shared" si="0"/>
        <v>56500.1</v>
      </c>
      <c r="D113" s="2">
        <f t="shared" si="0"/>
        <v>56510.1</v>
      </c>
      <c r="E113" s="2">
        <f t="shared" si="0"/>
        <v>56512.1</v>
      </c>
      <c r="F113" s="2">
        <f t="shared" si="0"/>
        <v>56514.1</v>
      </c>
      <c r="G113" s="2">
        <f t="shared" si="0"/>
        <v>56515.1</v>
      </c>
    </row>
    <row r="114" spans="1:7" ht="15.75">
      <c r="A114" s="61" t="s">
        <v>69</v>
      </c>
      <c r="B114" s="59"/>
      <c r="C114" s="2"/>
      <c r="D114" s="2"/>
      <c r="E114" s="2"/>
      <c r="F114" s="60"/>
      <c r="G114" s="60"/>
    </row>
    <row r="115" spans="1:7" ht="15.75">
      <c r="A115" s="61" t="s">
        <v>39</v>
      </c>
      <c r="B115" s="59" t="s">
        <v>190</v>
      </c>
      <c r="C115" s="2">
        <v>481</v>
      </c>
      <c r="D115" s="2">
        <v>320</v>
      </c>
      <c r="E115" s="2">
        <v>500</v>
      </c>
      <c r="F115" s="60">
        <v>1520</v>
      </c>
      <c r="G115" s="60">
        <v>6000</v>
      </c>
    </row>
    <row r="116" spans="1:7" ht="15.75">
      <c r="A116" s="61" t="s">
        <v>40</v>
      </c>
      <c r="B116" s="59" t="s">
        <v>190</v>
      </c>
      <c r="C116" s="2">
        <v>265</v>
      </c>
      <c r="D116" s="2">
        <v>192</v>
      </c>
      <c r="E116" s="2">
        <v>200</v>
      </c>
      <c r="F116" s="60">
        <v>1190</v>
      </c>
      <c r="G116" s="60">
        <v>2600</v>
      </c>
    </row>
    <row r="117" spans="1:7" ht="15.75">
      <c r="A117" s="61" t="s">
        <v>41</v>
      </c>
      <c r="B117" s="59" t="s">
        <v>190</v>
      </c>
      <c r="C117" s="2">
        <v>61515</v>
      </c>
      <c r="D117" s="2">
        <v>70188</v>
      </c>
      <c r="E117" s="2">
        <v>70548</v>
      </c>
      <c r="F117" s="60">
        <v>70600</v>
      </c>
      <c r="G117" s="60">
        <v>70700</v>
      </c>
    </row>
    <row r="118" spans="1:7" ht="15.75">
      <c r="A118" s="61" t="s">
        <v>194</v>
      </c>
      <c r="B118" s="59" t="s">
        <v>190</v>
      </c>
      <c r="C118" s="2">
        <v>0</v>
      </c>
      <c r="D118" s="2">
        <v>0</v>
      </c>
      <c r="E118" s="2">
        <v>0</v>
      </c>
      <c r="F118" s="60">
        <v>0</v>
      </c>
      <c r="G118" s="60">
        <v>0</v>
      </c>
    </row>
    <row r="119" spans="1:7" ht="15.75">
      <c r="A119" s="61" t="s">
        <v>42</v>
      </c>
      <c r="B119" s="75" t="s">
        <v>195</v>
      </c>
      <c r="C119" s="2"/>
      <c r="D119" s="2"/>
      <c r="E119" s="2"/>
      <c r="F119" s="60"/>
      <c r="G119" s="60"/>
    </row>
    <row r="120" spans="1:7" ht="15.75">
      <c r="A120" s="61" t="s">
        <v>37</v>
      </c>
      <c r="B120" s="59"/>
      <c r="C120" s="2"/>
      <c r="D120" s="2"/>
      <c r="E120" s="2"/>
      <c r="F120" s="60"/>
      <c r="G120" s="60"/>
    </row>
    <row r="121" spans="1:7" ht="15.75">
      <c r="A121" s="61" t="s">
        <v>39</v>
      </c>
      <c r="B121" s="59" t="s">
        <v>190</v>
      </c>
      <c r="C121" s="2">
        <v>1442</v>
      </c>
      <c r="D121" s="2">
        <v>1450</v>
      </c>
      <c r="E121" s="2">
        <v>1450</v>
      </c>
      <c r="F121" s="60">
        <v>1450</v>
      </c>
      <c r="G121" s="60">
        <v>1450</v>
      </c>
    </row>
    <row r="122" spans="1:7" ht="15.75">
      <c r="A122" s="61" t="s">
        <v>43</v>
      </c>
      <c r="B122" s="59" t="s">
        <v>190</v>
      </c>
      <c r="C122" s="2">
        <v>417</v>
      </c>
      <c r="D122" s="2">
        <v>397</v>
      </c>
      <c r="E122" s="2">
        <v>400</v>
      </c>
      <c r="F122" s="60">
        <v>410</v>
      </c>
      <c r="G122" s="60">
        <v>410</v>
      </c>
    </row>
    <row r="123" spans="1:7" ht="15.75">
      <c r="A123" s="61" t="s">
        <v>41</v>
      </c>
      <c r="B123" s="59" t="s">
        <v>190</v>
      </c>
      <c r="C123" s="2">
        <v>1461</v>
      </c>
      <c r="D123" s="2">
        <v>1470</v>
      </c>
      <c r="E123" s="2">
        <v>1475</v>
      </c>
      <c r="F123" s="60">
        <v>1480</v>
      </c>
      <c r="G123" s="60">
        <v>1485</v>
      </c>
    </row>
    <row r="124" spans="1:7" ht="15.75">
      <c r="A124" s="61" t="s">
        <v>194</v>
      </c>
      <c r="B124" s="59" t="s">
        <v>190</v>
      </c>
      <c r="C124" s="2">
        <v>1636</v>
      </c>
      <c r="D124" s="2">
        <v>1640</v>
      </c>
      <c r="E124" s="2">
        <v>1650</v>
      </c>
      <c r="F124" s="60">
        <v>1655</v>
      </c>
      <c r="G124" s="60">
        <v>1663</v>
      </c>
    </row>
    <row r="125" spans="1:7" ht="15.75">
      <c r="A125" s="61" t="s">
        <v>42</v>
      </c>
      <c r="B125" s="75" t="s">
        <v>195</v>
      </c>
      <c r="C125" s="2">
        <v>56500</v>
      </c>
      <c r="D125" s="2">
        <v>56510</v>
      </c>
      <c r="E125" s="2">
        <v>56512</v>
      </c>
      <c r="F125" s="60">
        <v>56514</v>
      </c>
      <c r="G125" s="60">
        <v>56515</v>
      </c>
    </row>
    <row r="126" spans="1:7" ht="30">
      <c r="A126" s="74" t="s">
        <v>62</v>
      </c>
      <c r="B126" s="59"/>
      <c r="C126" s="2"/>
      <c r="D126" s="2"/>
      <c r="E126" s="2"/>
      <c r="F126" s="60"/>
      <c r="G126" s="60"/>
    </row>
    <row r="127" spans="1:7" ht="15.75">
      <c r="A127" s="61" t="s">
        <v>39</v>
      </c>
      <c r="B127" s="59" t="s">
        <v>190</v>
      </c>
      <c r="C127" s="2">
        <v>109</v>
      </c>
      <c r="D127" s="2">
        <v>109</v>
      </c>
      <c r="E127" s="2">
        <v>113</v>
      </c>
      <c r="F127" s="60">
        <v>113</v>
      </c>
      <c r="G127" s="60">
        <v>113</v>
      </c>
    </row>
    <row r="128" spans="1:7" ht="15.75">
      <c r="A128" s="61" t="s">
        <v>43</v>
      </c>
      <c r="B128" s="59" t="s">
        <v>190</v>
      </c>
      <c r="C128" s="2">
        <v>72</v>
      </c>
      <c r="D128" s="2">
        <v>96</v>
      </c>
      <c r="E128" s="2">
        <v>100</v>
      </c>
      <c r="F128" s="60">
        <v>100</v>
      </c>
      <c r="G128" s="60">
        <v>100</v>
      </c>
    </row>
    <row r="129" spans="1:7" ht="15.75">
      <c r="A129" s="61" t="s">
        <v>41</v>
      </c>
      <c r="B129" s="59" t="s">
        <v>190</v>
      </c>
      <c r="C129" s="2">
        <v>71</v>
      </c>
      <c r="D129" s="2">
        <v>72</v>
      </c>
      <c r="E129" s="2">
        <v>73</v>
      </c>
      <c r="F129" s="60">
        <v>74</v>
      </c>
      <c r="G129" s="60">
        <v>75</v>
      </c>
    </row>
    <row r="130" spans="1:7" ht="15.75">
      <c r="A130" s="61" t="s">
        <v>194</v>
      </c>
      <c r="B130" s="59" t="s">
        <v>190</v>
      </c>
      <c r="C130" s="2">
        <v>223</v>
      </c>
      <c r="D130" s="2">
        <v>230</v>
      </c>
      <c r="E130" s="2">
        <v>250</v>
      </c>
      <c r="F130" s="60">
        <v>250</v>
      </c>
      <c r="G130" s="60">
        <v>250</v>
      </c>
    </row>
    <row r="131" spans="1:7" ht="15.75">
      <c r="A131" s="61" t="s">
        <v>42</v>
      </c>
      <c r="B131" s="75" t="s">
        <v>195</v>
      </c>
      <c r="C131" s="2">
        <v>0.1</v>
      </c>
      <c r="D131" s="2">
        <v>0.1</v>
      </c>
      <c r="E131" s="2">
        <v>0.1</v>
      </c>
      <c r="F131" s="60">
        <v>0.1</v>
      </c>
      <c r="G131" s="60">
        <v>0.1</v>
      </c>
    </row>
    <row r="132" spans="1:7" ht="15.75">
      <c r="A132" s="61"/>
      <c r="B132" s="75"/>
      <c r="C132" s="2"/>
      <c r="D132" s="2"/>
      <c r="E132" s="2"/>
      <c r="F132" s="60"/>
      <c r="G132" s="60"/>
    </row>
    <row r="133" spans="1:7" ht="15.75">
      <c r="A133" s="73" t="s">
        <v>53</v>
      </c>
      <c r="B133" s="59"/>
      <c r="C133" s="2">
        <v>46207</v>
      </c>
      <c r="D133" s="2">
        <v>46207</v>
      </c>
      <c r="E133" s="2">
        <v>46207</v>
      </c>
      <c r="F133" s="2">
        <v>46207</v>
      </c>
      <c r="G133" s="2">
        <v>46207</v>
      </c>
    </row>
    <row r="134" spans="1:7" ht="15.75">
      <c r="A134" s="74" t="s">
        <v>28</v>
      </c>
      <c r="B134" s="59"/>
      <c r="C134" s="2"/>
      <c r="D134" s="2"/>
      <c r="E134" s="2"/>
      <c r="F134" s="60"/>
      <c r="G134" s="60"/>
    </row>
    <row r="135" spans="1:7" ht="15.75">
      <c r="A135" s="74" t="s">
        <v>54</v>
      </c>
      <c r="B135" s="59" t="s">
        <v>44</v>
      </c>
      <c r="C135" s="2">
        <f>C137+C147+C148+C152+C153</f>
        <v>37496</v>
      </c>
      <c r="D135" s="2">
        <f>D137+D147+D148+D152+D153</f>
        <v>35195</v>
      </c>
      <c r="E135" s="2">
        <f>E137+E147+E148+E152+E153</f>
        <v>37428</v>
      </c>
      <c r="F135" s="2">
        <f>F137+F147+F148+F152+F153</f>
        <v>41055</v>
      </c>
      <c r="G135" s="2">
        <f>G137+G147+G148+G152+G153</f>
        <v>41430</v>
      </c>
    </row>
    <row r="136" spans="1:7" ht="15.75">
      <c r="A136" s="61" t="s">
        <v>45</v>
      </c>
      <c r="B136" s="59"/>
      <c r="C136" s="2"/>
      <c r="D136" s="2"/>
      <c r="E136" s="2"/>
      <c r="F136" s="60"/>
      <c r="G136" s="60"/>
    </row>
    <row r="137" spans="1:7" ht="15.75">
      <c r="A137" s="61" t="s">
        <v>46</v>
      </c>
      <c r="B137" s="75" t="s">
        <v>14</v>
      </c>
      <c r="C137" s="2">
        <v>28287</v>
      </c>
      <c r="D137" s="2">
        <v>25195</v>
      </c>
      <c r="E137" s="2">
        <v>27883</v>
      </c>
      <c r="F137" s="60">
        <v>29150</v>
      </c>
      <c r="G137" s="60">
        <v>29200</v>
      </c>
    </row>
    <row r="138" spans="1:7" ht="15.75">
      <c r="A138" s="61" t="s">
        <v>47</v>
      </c>
      <c r="B138" s="59"/>
      <c r="C138" s="2"/>
      <c r="D138" s="2"/>
      <c r="E138" s="2"/>
      <c r="F138" s="60"/>
      <c r="G138" s="60"/>
    </row>
    <row r="139" spans="1:7" ht="15.75">
      <c r="A139" s="61" t="s">
        <v>48</v>
      </c>
      <c r="B139" s="75" t="s">
        <v>14</v>
      </c>
      <c r="C139" s="2">
        <v>16251</v>
      </c>
      <c r="D139" s="2">
        <v>12753</v>
      </c>
      <c r="E139" s="2">
        <v>14919</v>
      </c>
      <c r="F139" s="60">
        <v>15737</v>
      </c>
      <c r="G139" s="60">
        <v>15923</v>
      </c>
    </row>
    <row r="140" spans="1:7" ht="15.75">
      <c r="A140" s="61" t="s">
        <v>49</v>
      </c>
      <c r="B140" s="75" t="s">
        <v>14</v>
      </c>
      <c r="C140" s="2">
        <v>12037</v>
      </c>
      <c r="D140" s="2">
        <v>12443</v>
      </c>
      <c r="E140" s="2">
        <v>12964</v>
      </c>
      <c r="F140" s="60">
        <f>F137-F139</f>
        <v>13413</v>
      </c>
      <c r="G140" s="60">
        <f>G137-G139</f>
        <v>13277</v>
      </c>
    </row>
    <row r="141" spans="1:7" ht="15.75">
      <c r="A141" s="61" t="s">
        <v>45</v>
      </c>
      <c r="B141" s="75"/>
      <c r="C141" s="2"/>
      <c r="D141" s="2"/>
      <c r="E141" s="2"/>
      <c r="F141" s="60"/>
      <c r="G141" s="60"/>
    </row>
    <row r="142" spans="1:7" ht="15.75">
      <c r="A142" s="61" t="s">
        <v>197</v>
      </c>
      <c r="B142" s="75" t="s">
        <v>14</v>
      </c>
      <c r="C142" s="2">
        <v>15846</v>
      </c>
      <c r="D142" s="2">
        <v>11660</v>
      </c>
      <c r="E142" s="2">
        <v>13915</v>
      </c>
      <c r="F142" s="60">
        <v>14644</v>
      </c>
      <c r="G142" s="60">
        <v>14830</v>
      </c>
    </row>
    <row r="143" spans="1:7" ht="15.75">
      <c r="A143" s="61" t="s">
        <v>196</v>
      </c>
      <c r="B143" s="75" t="s">
        <v>14</v>
      </c>
      <c r="C143" s="2">
        <v>581</v>
      </c>
      <c r="D143" s="2">
        <v>9</v>
      </c>
      <c r="E143" s="2">
        <v>0</v>
      </c>
      <c r="F143" s="60">
        <v>0</v>
      </c>
      <c r="G143" s="60">
        <v>0</v>
      </c>
    </row>
    <row r="144" spans="1:7" ht="15.75">
      <c r="A144" s="61" t="s">
        <v>198</v>
      </c>
      <c r="B144" s="75" t="s">
        <v>14</v>
      </c>
      <c r="C144" s="2"/>
      <c r="D144" s="2"/>
      <c r="E144" s="2"/>
      <c r="F144" s="60"/>
      <c r="G144" s="60"/>
    </row>
    <row r="145" spans="1:7" ht="15.75">
      <c r="A145" s="61" t="s">
        <v>30</v>
      </c>
      <c r="B145" s="75" t="s">
        <v>14</v>
      </c>
      <c r="C145" s="2"/>
      <c r="D145" s="2"/>
      <c r="E145" s="2"/>
      <c r="F145" s="60"/>
      <c r="G145" s="60"/>
    </row>
    <row r="146" spans="1:7" ht="15.75">
      <c r="A146" s="61" t="s">
        <v>50</v>
      </c>
      <c r="B146" s="75" t="s">
        <v>14</v>
      </c>
      <c r="C146" s="2"/>
      <c r="D146" s="2"/>
      <c r="E146" s="2"/>
      <c r="F146" s="60"/>
      <c r="G146" s="60"/>
    </row>
    <row r="147" spans="1:7" ht="15.75">
      <c r="A147" s="61" t="s">
        <v>31</v>
      </c>
      <c r="B147" s="75" t="s">
        <v>14</v>
      </c>
      <c r="C147" s="2">
        <v>1108</v>
      </c>
      <c r="D147" s="2">
        <v>1108</v>
      </c>
      <c r="E147" s="2">
        <v>1108</v>
      </c>
      <c r="F147" s="60">
        <v>1108</v>
      </c>
      <c r="G147" s="60">
        <v>1108</v>
      </c>
    </row>
    <row r="148" spans="1:7" ht="15.75">
      <c r="A148" s="61" t="s">
        <v>253</v>
      </c>
      <c r="B148" s="75" t="s">
        <v>14</v>
      </c>
      <c r="C148" s="2">
        <v>6066</v>
      </c>
      <c r="D148" s="2">
        <v>7023</v>
      </c>
      <c r="E148" s="2">
        <f>E149+E150+E151</f>
        <v>6461</v>
      </c>
      <c r="F148" s="2">
        <f>F149+F150+F151</f>
        <v>8416</v>
      </c>
      <c r="G148" s="2">
        <f>G149+G150+G151</f>
        <v>8716</v>
      </c>
    </row>
    <row r="149" spans="1:8" ht="15.75">
      <c r="A149" s="74" t="s">
        <v>251</v>
      </c>
      <c r="B149" s="75" t="s">
        <v>14</v>
      </c>
      <c r="C149" s="2">
        <v>2982</v>
      </c>
      <c r="D149" s="2">
        <v>1627</v>
      </c>
      <c r="E149" s="2">
        <v>3029</v>
      </c>
      <c r="F149" s="60">
        <v>3200</v>
      </c>
      <c r="G149" s="60">
        <v>3400</v>
      </c>
      <c r="H149" s="123"/>
    </row>
    <row r="150" spans="1:7" ht="15.75">
      <c r="A150" s="74" t="s">
        <v>252</v>
      </c>
      <c r="B150" s="75" t="s">
        <v>14</v>
      </c>
      <c r="C150" s="2">
        <v>2350</v>
      </c>
      <c r="D150" s="2">
        <v>2819</v>
      </c>
      <c r="E150" s="2">
        <v>3023</v>
      </c>
      <c r="F150" s="60">
        <v>3300</v>
      </c>
      <c r="G150" s="60">
        <v>3400</v>
      </c>
    </row>
    <row r="151" spans="1:7" ht="15.75">
      <c r="A151" s="74" t="s">
        <v>130</v>
      </c>
      <c r="B151" s="75" t="s">
        <v>14</v>
      </c>
      <c r="C151" s="2">
        <v>388</v>
      </c>
      <c r="D151" s="2">
        <v>1930</v>
      </c>
      <c r="E151" s="2">
        <v>409</v>
      </c>
      <c r="F151" s="60">
        <v>1916</v>
      </c>
      <c r="G151" s="60">
        <v>1916</v>
      </c>
    </row>
    <row r="152" spans="1:7" ht="15.75">
      <c r="A152" s="61" t="s">
        <v>32</v>
      </c>
      <c r="B152" s="75" t="s">
        <v>14</v>
      </c>
      <c r="C152" s="2">
        <v>68</v>
      </c>
      <c r="D152" s="2">
        <v>68</v>
      </c>
      <c r="E152" s="2">
        <v>68</v>
      </c>
      <c r="F152" s="60">
        <v>68</v>
      </c>
      <c r="G152" s="60">
        <v>68</v>
      </c>
    </row>
    <row r="153" spans="1:7" ht="15.75">
      <c r="A153" s="61" t="s">
        <v>211</v>
      </c>
      <c r="B153" s="75" t="s">
        <v>14</v>
      </c>
      <c r="C153" s="2">
        <v>1967</v>
      </c>
      <c r="D153" s="2">
        <v>1801</v>
      </c>
      <c r="E153" s="2">
        <v>1908</v>
      </c>
      <c r="F153" s="60">
        <v>2313</v>
      </c>
      <c r="G153" s="60">
        <v>2338</v>
      </c>
    </row>
    <row r="154" spans="1:7" ht="15.75">
      <c r="A154" s="61" t="s">
        <v>212</v>
      </c>
      <c r="B154" s="75" t="s">
        <v>14</v>
      </c>
      <c r="C154" s="2">
        <f>C133-C135</f>
        <v>8711</v>
      </c>
      <c r="D154" s="2">
        <f>D133-D135</f>
        <v>11012</v>
      </c>
      <c r="E154" s="2">
        <f>E133-E135</f>
        <v>8779</v>
      </c>
      <c r="F154" s="2">
        <f>F133-F135</f>
        <v>5152</v>
      </c>
      <c r="G154" s="2">
        <f>G133-G135</f>
        <v>4777</v>
      </c>
    </row>
    <row r="155" spans="1:7" ht="42.75">
      <c r="A155" s="73" t="s">
        <v>254</v>
      </c>
      <c r="B155" s="75"/>
      <c r="C155" s="2"/>
      <c r="D155" s="2"/>
      <c r="E155" s="2"/>
      <c r="F155" s="60"/>
      <c r="G155" s="60"/>
    </row>
    <row r="156" spans="1:7" ht="15.75">
      <c r="A156" s="76" t="s">
        <v>207</v>
      </c>
      <c r="B156" s="75" t="s">
        <v>206</v>
      </c>
      <c r="C156" s="2">
        <v>500</v>
      </c>
      <c r="D156" s="2">
        <v>500</v>
      </c>
      <c r="E156" s="2">
        <v>500</v>
      </c>
      <c r="F156" s="60">
        <v>500</v>
      </c>
      <c r="G156" s="60">
        <v>500</v>
      </c>
    </row>
    <row r="157" spans="1:7" ht="15.75">
      <c r="A157" s="76" t="s">
        <v>203</v>
      </c>
      <c r="B157" s="75" t="s">
        <v>206</v>
      </c>
      <c r="C157" s="2">
        <v>554</v>
      </c>
      <c r="D157" s="2">
        <v>594</v>
      </c>
      <c r="E157" s="2">
        <v>594</v>
      </c>
      <c r="F157" s="60">
        <v>594</v>
      </c>
      <c r="G157" s="60">
        <v>594</v>
      </c>
    </row>
    <row r="158" spans="1:7" ht="15.75">
      <c r="A158" s="76" t="s">
        <v>204</v>
      </c>
      <c r="B158" s="75" t="s">
        <v>206</v>
      </c>
      <c r="C158" s="2"/>
      <c r="D158" s="2"/>
      <c r="E158" s="2"/>
      <c r="F158" s="60"/>
      <c r="G158" s="60"/>
    </row>
    <row r="159" spans="1:7" ht="15.75">
      <c r="A159" s="61"/>
      <c r="B159" s="75"/>
      <c r="C159" s="2"/>
      <c r="D159" s="2"/>
      <c r="E159" s="2"/>
      <c r="F159" s="60"/>
      <c r="G159" s="60"/>
    </row>
    <row r="160" spans="1:7" ht="28.5">
      <c r="A160" s="73" t="s">
        <v>72</v>
      </c>
      <c r="B160" s="75"/>
      <c r="C160" s="2"/>
      <c r="D160" s="2"/>
      <c r="E160" s="2"/>
      <c r="F160" s="60"/>
      <c r="G160" s="60"/>
    </row>
    <row r="161" spans="1:7" ht="15.75">
      <c r="A161" s="61" t="s">
        <v>74</v>
      </c>
      <c r="B161" s="75" t="s">
        <v>73</v>
      </c>
      <c r="C161" s="2">
        <v>0</v>
      </c>
      <c r="D161" s="2">
        <v>0</v>
      </c>
      <c r="E161" s="2">
        <v>0</v>
      </c>
      <c r="F161" s="60">
        <v>0</v>
      </c>
      <c r="G161" s="60">
        <v>0</v>
      </c>
    </row>
    <row r="162" spans="1:7" ht="15.75">
      <c r="A162" s="77" t="s">
        <v>131</v>
      </c>
      <c r="B162" s="75"/>
      <c r="C162" s="2"/>
      <c r="D162" s="2"/>
      <c r="E162" s="2"/>
      <c r="F162" s="60"/>
      <c r="G162" s="60"/>
    </row>
    <row r="163" spans="1:7" ht="15.75">
      <c r="A163" s="99" t="s">
        <v>258</v>
      </c>
      <c r="B163" s="75"/>
      <c r="C163" s="2"/>
      <c r="D163" s="2"/>
      <c r="E163" s="2"/>
      <c r="F163" s="60"/>
      <c r="G163" s="60"/>
    </row>
    <row r="164" spans="1:7" ht="45">
      <c r="A164" s="74" t="s">
        <v>126</v>
      </c>
      <c r="B164" s="75" t="s">
        <v>6</v>
      </c>
      <c r="C164" s="2">
        <v>996000</v>
      </c>
      <c r="D164" s="2">
        <v>1146000</v>
      </c>
      <c r="E164" s="2">
        <v>1163000</v>
      </c>
      <c r="F164" s="60">
        <v>1166000</v>
      </c>
      <c r="G164" s="60">
        <v>1200000</v>
      </c>
    </row>
    <row r="165" spans="1:7" ht="15.75">
      <c r="A165" s="74" t="s">
        <v>75</v>
      </c>
      <c r="B165" s="75" t="s">
        <v>14</v>
      </c>
      <c r="C165" s="2"/>
      <c r="D165" s="2"/>
      <c r="E165" s="2"/>
      <c r="F165" s="60"/>
      <c r="G165" s="60"/>
    </row>
    <row r="166" spans="1:7" ht="15.75">
      <c r="A166" s="74" t="s">
        <v>76</v>
      </c>
      <c r="B166" s="75" t="s">
        <v>14</v>
      </c>
      <c r="C166" s="2"/>
      <c r="D166" s="2"/>
      <c r="E166" s="2"/>
      <c r="F166" s="60"/>
      <c r="G166" s="60"/>
    </row>
    <row r="167" spans="1:7" ht="30">
      <c r="A167" s="74" t="s">
        <v>213</v>
      </c>
      <c r="B167" s="75" t="s">
        <v>44</v>
      </c>
      <c r="C167" s="2"/>
      <c r="D167" s="2"/>
      <c r="E167" s="2"/>
      <c r="F167" s="60"/>
      <c r="G167" s="60"/>
    </row>
    <row r="168" spans="1:7" ht="15.75">
      <c r="A168" s="74" t="s">
        <v>214</v>
      </c>
      <c r="B168" s="75" t="s">
        <v>44</v>
      </c>
      <c r="C168" s="2"/>
      <c r="D168" s="2"/>
      <c r="E168" s="2"/>
      <c r="F168" s="60"/>
      <c r="G168" s="60"/>
    </row>
    <row r="169" spans="1:7" ht="15.75">
      <c r="A169" s="74" t="s">
        <v>215</v>
      </c>
      <c r="B169" s="75" t="s">
        <v>216</v>
      </c>
      <c r="C169" s="2"/>
      <c r="D169" s="2"/>
      <c r="E169" s="2"/>
      <c r="F169" s="60"/>
      <c r="G169" s="60"/>
    </row>
    <row r="170" spans="1:7" ht="15.75">
      <c r="A170" s="74" t="s">
        <v>217</v>
      </c>
      <c r="B170" s="75" t="s">
        <v>216</v>
      </c>
      <c r="C170" s="2"/>
      <c r="D170" s="2"/>
      <c r="E170" s="2"/>
      <c r="F170" s="60"/>
      <c r="G170" s="60"/>
    </row>
    <row r="171" spans="1:7" ht="15.75">
      <c r="A171" s="74" t="s">
        <v>218</v>
      </c>
      <c r="B171" s="75" t="s">
        <v>216</v>
      </c>
      <c r="C171" s="2">
        <v>61515</v>
      </c>
      <c r="D171" s="2">
        <v>70188</v>
      </c>
      <c r="E171" s="2">
        <v>70548</v>
      </c>
      <c r="F171" s="60">
        <v>69927</v>
      </c>
      <c r="G171" s="60">
        <v>70000</v>
      </c>
    </row>
    <row r="172" spans="1:7" ht="15.75">
      <c r="A172" s="74" t="s">
        <v>219</v>
      </c>
      <c r="B172" s="75" t="s">
        <v>216</v>
      </c>
      <c r="C172" s="2"/>
      <c r="D172" s="2"/>
      <c r="E172" s="2"/>
      <c r="F172" s="60"/>
      <c r="G172" s="60"/>
    </row>
    <row r="173" spans="1:7" ht="15.75">
      <c r="A173" s="74" t="s">
        <v>220</v>
      </c>
      <c r="B173" s="75" t="s">
        <v>195</v>
      </c>
      <c r="C173" s="2"/>
      <c r="D173" s="2"/>
      <c r="E173" s="2"/>
      <c r="F173" s="60"/>
      <c r="G173" s="60"/>
    </row>
    <row r="174" spans="1:7" ht="15.75">
      <c r="A174" s="74" t="s">
        <v>81</v>
      </c>
      <c r="B174" s="75"/>
      <c r="C174" s="2"/>
      <c r="D174" s="2"/>
      <c r="E174" s="2"/>
      <c r="F174" s="60"/>
      <c r="G174" s="60"/>
    </row>
    <row r="175" spans="1:7" ht="15.75">
      <c r="A175" s="74" t="s">
        <v>29</v>
      </c>
      <c r="B175" s="75" t="s">
        <v>82</v>
      </c>
      <c r="C175" s="2"/>
      <c r="D175" s="2"/>
      <c r="E175" s="2"/>
      <c r="F175" s="60"/>
      <c r="G175" s="60"/>
    </row>
    <row r="176" spans="1:7" ht="15.75">
      <c r="A176" s="74" t="s">
        <v>30</v>
      </c>
      <c r="B176" s="75" t="s">
        <v>14</v>
      </c>
      <c r="C176" s="2"/>
      <c r="D176" s="2"/>
      <c r="E176" s="2"/>
      <c r="F176" s="60"/>
      <c r="G176" s="60"/>
    </row>
    <row r="177" spans="1:7" ht="15.75">
      <c r="A177" s="74" t="s">
        <v>31</v>
      </c>
      <c r="B177" s="75" t="s">
        <v>14</v>
      </c>
      <c r="C177" s="2"/>
      <c r="D177" s="2"/>
      <c r="E177" s="2"/>
      <c r="F177" s="60"/>
      <c r="G177" s="60"/>
    </row>
    <row r="178" spans="1:7" ht="15.75">
      <c r="A178" s="61" t="s">
        <v>35</v>
      </c>
      <c r="B178" s="75" t="s">
        <v>14</v>
      </c>
      <c r="C178" s="60"/>
      <c r="D178" s="60"/>
      <c r="E178" s="60"/>
      <c r="F178" s="60"/>
      <c r="G178" s="60"/>
    </row>
    <row r="179" spans="1:7" ht="15.75">
      <c r="A179" s="61" t="s">
        <v>77</v>
      </c>
      <c r="B179" s="75" t="s">
        <v>14</v>
      </c>
      <c r="C179" s="2">
        <v>13549</v>
      </c>
      <c r="D179" s="2">
        <v>14294</v>
      </c>
      <c r="E179" s="2">
        <v>14504</v>
      </c>
      <c r="F179" s="60">
        <v>14538</v>
      </c>
      <c r="G179" s="60">
        <v>14700</v>
      </c>
    </row>
    <row r="180" spans="1:7" ht="15.75">
      <c r="A180" s="61" t="s">
        <v>78</v>
      </c>
      <c r="B180" s="75" t="s">
        <v>14</v>
      </c>
      <c r="C180" s="2"/>
      <c r="D180" s="2"/>
      <c r="E180" s="2"/>
      <c r="F180" s="60"/>
      <c r="G180" s="60"/>
    </row>
    <row r="181" spans="1:7" ht="15.75">
      <c r="A181" s="61" t="s">
        <v>132</v>
      </c>
      <c r="B181" s="75" t="s">
        <v>14</v>
      </c>
      <c r="C181" s="2"/>
      <c r="D181" s="2"/>
      <c r="E181" s="2"/>
      <c r="F181" s="60"/>
      <c r="G181" s="60"/>
    </row>
    <row r="182" spans="1:7" ht="15.75">
      <c r="A182" s="61" t="s">
        <v>80</v>
      </c>
      <c r="B182" s="75" t="s">
        <v>14</v>
      </c>
      <c r="C182" s="2"/>
      <c r="D182" s="2"/>
      <c r="E182" s="2"/>
      <c r="F182" s="60"/>
      <c r="G182" s="60"/>
    </row>
    <row r="183" spans="1:7" ht="15.75">
      <c r="A183" s="61" t="s">
        <v>79</v>
      </c>
      <c r="B183" s="75" t="s">
        <v>14</v>
      </c>
      <c r="C183" s="2"/>
      <c r="D183" s="2"/>
      <c r="E183" s="2"/>
      <c r="F183" s="60"/>
      <c r="G183" s="60"/>
    </row>
    <row r="184" spans="1:7" ht="19.5" customHeight="1">
      <c r="A184" s="61" t="s">
        <v>199</v>
      </c>
      <c r="B184" s="75" t="s">
        <v>200</v>
      </c>
      <c r="C184" s="2"/>
      <c r="D184" s="2"/>
      <c r="E184" s="2"/>
      <c r="F184" s="60"/>
      <c r="G184" s="60"/>
    </row>
    <row r="185" spans="1:7" ht="19.5" customHeight="1">
      <c r="A185" s="61" t="s">
        <v>201</v>
      </c>
      <c r="B185" s="75" t="s">
        <v>202</v>
      </c>
      <c r="C185" s="2"/>
      <c r="D185" s="2"/>
      <c r="E185" s="2"/>
      <c r="F185" s="60"/>
      <c r="G185" s="60"/>
    </row>
    <row r="186" spans="1:7" ht="19.5" customHeight="1">
      <c r="A186" s="61" t="s">
        <v>205</v>
      </c>
      <c r="B186" s="75"/>
      <c r="C186" s="2"/>
      <c r="D186" s="2"/>
      <c r="E186" s="2"/>
      <c r="F186" s="60"/>
      <c r="G186" s="60"/>
    </row>
    <row r="187" spans="1:7" ht="19.5" customHeight="1">
      <c r="A187" s="61" t="s">
        <v>207</v>
      </c>
      <c r="B187" s="75" t="s">
        <v>206</v>
      </c>
      <c r="C187" s="2"/>
      <c r="D187" s="2"/>
      <c r="E187" s="2"/>
      <c r="F187" s="60"/>
      <c r="G187" s="60"/>
    </row>
    <row r="188" spans="1:7" ht="19.5" customHeight="1">
      <c r="A188" s="61" t="s">
        <v>203</v>
      </c>
      <c r="B188" s="75" t="s">
        <v>206</v>
      </c>
      <c r="C188" s="2">
        <v>554</v>
      </c>
      <c r="D188" s="2">
        <v>594</v>
      </c>
      <c r="E188" s="2">
        <v>595</v>
      </c>
      <c r="F188" s="60">
        <v>596</v>
      </c>
      <c r="G188" s="60">
        <v>597</v>
      </c>
    </row>
    <row r="189" spans="1:7" ht="19.5" customHeight="1">
      <c r="A189" s="61" t="s">
        <v>204</v>
      </c>
      <c r="B189" s="75" t="s">
        <v>206</v>
      </c>
      <c r="C189" s="2"/>
      <c r="D189" s="2"/>
      <c r="E189" s="2"/>
      <c r="F189" s="60"/>
      <c r="G189" s="60"/>
    </row>
    <row r="190" spans="1:7" ht="19.5" customHeight="1">
      <c r="A190" s="61"/>
      <c r="B190" s="75"/>
      <c r="C190" s="2"/>
      <c r="D190" s="2"/>
      <c r="E190" s="2"/>
      <c r="F190" s="60"/>
      <c r="G190" s="60"/>
    </row>
    <row r="191" spans="1:7" ht="10.5" customHeight="1">
      <c r="A191" s="61"/>
      <c r="B191" s="75"/>
      <c r="C191" s="2"/>
      <c r="D191" s="2"/>
      <c r="E191" s="2"/>
      <c r="F191" s="60"/>
      <c r="G191" s="60"/>
    </row>
    <row r="192" spans="1:7" ht="15.75">
      <c r="A192" s="143" t="s">
        <v>83</v>
      </c>
      <c r="B192" s="143"/>
      <c r="C192" s="143"/>
      <c r="D192" s="143"/>
      <c r="E192" s="143"/>
      <c r="F192" s="143"/>
      <c r="G192" s="143"/>
    </row>
    <row r="193" spans="1:7" ht="72" customHeight="1">
      <c r="A193" s="25" t="s">
        <v>232</v>
      </c>
      <c r="B193" s="26" t="s">
        <v>6</v>
      </c>
      <c r="C193" s="27">
        <f>C194+C195</f>
        <v>157609</v>
      </c>
      <c r="D193" s="116">
        <f>D194+D195</f>
        <v>160874.36243268973</v>
      </c>
      <c r="E193" s="116">
        <f>E194+E195</f>
        <v>164450.11182408128</v>
      </c>
      <c r="F193" s="116">
        <f>F194+F195</f>
        <v>170833.08791576134</v>
      </c>
      <c r="G193" s="116">
        <f>G194+G195</f>
        <v>177985.73203787542</v>
      </c>
    </row>
    <row r="194" spans="1:7" ht="35.25" customHeight="1">
      <c r="A194" s="31" t="s">
        <v>133</v>
      </c>
      <c r="B194" s="26" t="s">
        <v>6</v>
      </c>
      <c r="C194" s="2">
        <v>20000</v>
      </c>
      <c r="D194" s="117">
        <v>20414.362432689722</v>
      </c>
      <c r="E194" s="117">
        <v>20868.111824081276</v>
      </c>
      <c r="F194" s="117">
        <v>21678.087915761324</v>
      </c>
      <c r="G194" s="117">
        <v>22585.73203787543</v>
      </c>
    </row>
    <row r="195" spans="1:7" ht="66" customHeight="1">
      <c r="A195" s="34" t="s">
        <v>233</v>
      </c>
      <c r="B195" s="26" t="s">
        <v>6</v>
      </c>
      <c r="C195" s="27">
        <f>C197+C199+C201+C203+C205+C207+C209+C211+C213+C215+C217+C219+C221</f>
        <v>137609</v>
      </c>
      <c r="D195" s="27">
        <f>D197+D199+D201+D203+D205+D207+D209+D211+D213+D215+D217+D219+D221</f>
        <v>140460</v>
      </c>
      <c r="E195" s="27">
        <f>E197+E199+E201+E203+E205+E207+E209+E211+E213+E215+E217+E219+E221</f>
        <v>143582</v>
      </c>
      <c r="F195" s="27">
        <f>F197+F199+F201+F203+F205+F207+F209+F211+F213+F215+F217+F219+F221</f>
        <v>149155</v>
      </c>
      <c r="G195" s="27">
        <f>G197+G199+G201+G203+G205+G207+G209+G211+G213+G215+G217+G219+G221</f>
        <v>155400</v>
      </c>
    </row>
    <row r="196" spans="1:7" ht="30">
      <c r="A196" s="32" t="s">
        <v>188</v>
      </c>
      <c r="B196" s="33"/>
      <c r="C196" s="27"/>
      <c r="D196" s="27"/>
      <c r="E196" s="27"/>
      <c r="F196" s="27"/>
      <c r="G196" s="27"/>
    </row>
    <row r="197" spans="1:7" ht="30" customHeight="1">
      <c r="A197" s="35" t="s">
        <v>140</v>
      </c>
      <c r="B197" s="26" t="s">
        <v>6</v>
      </c>
      <c r="C197" s="27">
        <v>117332</v>
      </c>
      <c r="D197" s="27">
        <v>130400</v>
      </c>
      <c r="E197" s="27">
        <v>131112</v>
      </c>
      <c r="F197" s="30">
        <v>133200</v>
      </c>
      <c r="G197" s="30">
        <v>136080</v>
      </c>
    </row>
    <row r="198" spans="1:7" ht="15.75">
      <c r="A198" s="35"/>
      <c r="B198" s="26"/>
      <c r="C198" s="27"/>
      <c r="D198" s="27"/>
      <c r="E198" s="27"/>
      <c r="F198" s="30"/>
      <c r="G198" s="30"/>
    </row>
    <row r="199" spans="1:7" ht="15.75">
      <c r="A199" s="35" t="s">
        <v>141</v>
      </c>
      <c r="B199" s="26" t="s">
        <v>6</v>
      </c>
      <c r="C199" s="27"/>
      <c r="D199" s="27">
        <v>20</v>
      </c>
      <c r="E199" s="27">
        <v>40</v>
      </c>
      <c r="F199" s="30">
        <v>60</v>
      </c>
      <c r="G199" s="30">
        <v>80</v>
      </c>
    </row>
    <row r="200" spans="1:7" ht="15.75">
      <c r="A200" s="35"/>
      <c r="B200" s="33"/>
      <c r="C200" s="27"/>
      <c r="D200" s="27"/>
      <c r="E200" s="27"/>
      <c r="F200" s="30"/>
      <c r="G200" s="30"/>
    </row>
    <row r="201" spans="1:7" ht="32.25" customHeight="1">
      <c r="A201" s="35" t="s">
        <v>181</v>
      </c>
      <c r="B201" s="33" t="s">
        <v>6</v>
      </c>
      <c r="C201" s="27">
        <v>2035</v>
      </c>
      <c r="D201" s="27">
        <v>2070</v>
      </c>
      <c r="E201" s="27">
        <v>2400</v>
      </c>
      <c r="F201" s="30">
        <v>3900</v>
      </c>
      <c r="G201" s="30">
        <v>5000</v>
      </c>
    </row>
    <row r="202" spans="1:7" ht="15.75">
      <c r="A202" s="35"/>
      <c r="B202" s="33"/>
      <c r="C202" s="27"/>
      <c r="D202" s="27"/>
      <c r="E202" s="27"/>
      <c r="F202" s="30"/>
      <c r="G202" s="30"/>
    </row>
    <row r="203" spans="1:7" ht="15.75">
      <c r="A203" s="35" t="s">
        <v>144</v>
      </c>
      <c r="B203" s="33" t="s">
        <v>6</v>
      </c>
      <c r="C203" s="27"/>
      <c r="D203" s="27"/>
      <c r="E203" s="27"/>
      <c r="F203" s="30"/>
      <c r="G203" s="30"/>
    </row>
    <row r="204" spans="1:7" ht="15.75">
      <c r="A204" s="35"/>
      <c r="B204" s="33"/>
      <c r="C204" s="27"/>
      <c r="D204" s="27"/>
      <c r="E204" s="27"/>
      <c r="F204" s="30"/>
      <c r="G204" s="30"/>
    </row>
    <row r="205" spans="1:7" ht="15.75">
      <c r="A205" s="35" t="s">
        <v>143</v>
      </c>
      <c r="B205" s="33" t="s">
        <v>6</v>
      </c>
      <c r="C205" s="2">
        <v>100</v>
      </c>
      <c r="D205" s="27">
        <v>20</v>
      </c>
      <c r="E205" s="27">
        <v>50</v>
      </c>
      <c r="F205" s="30">
        <v>75</v>
      </c>
      <c r="G205" s="30">
        <v>90</v>
      </c>
    </row>
    <row r="206" spans="1:7" ht="15.75">
      <c r="A206" s="35"/>
      <c r="B206" s="33"/>
      <c r="C206" s="27"/>
      <c r="D206" s="27"/>
      <c r="E206" s="27"/>
      <c r="F206" s="30"/>
      <c r="G206" s="30"/>
    </row>
    <row r="207" spans="1:7" ht="15.75">
      <c r="A207" s="35" t="s">
        <v>146</v>
      </c>
      <c r="B207" s="33" t="s">
        <v>6</v>
      </c>
      <c r="C207" s="2">
        <v>8555</v>
      </c>
      <c r="D207" s="27"/>
      <c r="E207" s="27"/>
      <c r="F207" s="30"/>
      <c r="G207" s="30"/>
    </row>
    <row r="208" spans="1:7" ht="15.75">
      <c r="A208" s="35"/>
      <c r="B208" s="33"/>
      <c r="C208" s="27"/>
      <c r="D208" s="27"/>
      <c r="E208" s="27"/>
      <c r="F208" s="30"/>
      <c r="G208" s="30"/>
    </row>
    <row r="209" spans="1:7" ht="15.75">
      <c r="A209" s="36" t="s">
        <v>147</v>
      </c>
      <c r="B209" s="33" t="s">
        <v>6</v>
      </c>
      <c r="C209" s="27"/>
      <c r="D209" s="27"/>
      <c r="E209" s="27"/>
      <c r="F209" s="30"/>
      <c r="G209" s="30"/>
    </row>
    <row r="210" spans="1:7" ht="15.75">
      <c r="A210" s="36"/>
      <c r="B210" s="33"/>
      <c r="C210" s="27"/>
      <c r="D210" s="27"/>
      <c r="E210" s="27"/>
      <c r="F210" s="30"/>
      <c r="G210" s="30"/>
    </row>
    <row r="211" spans="1:7" ht="15.75">
      <c r="A211" s="35" t="s">
        <v>145</v>
      </c>
      <c r="B211" s="33" t="s">
        <v>6</v>
      </c>
      <c r="C211" s="27"/>
      <c r="D211" s="27"/>
      <c r="E211" s="27"/>
      <c r="F211" s="30"/>
      <c r="G211" s="30"/>
    </row>
    <row r="212" spans="1:7" ht="15.75">
      <c r="A212" s="37"/>
      <c r="B212" s="33"/>
      <c r="C212" s="27"/>
      <c r="D212" s="27"/>
      <c r="E212" s="27"/>
      <c r="F212" s="30"/>
      <c r="G212" s="30"/>
    </row>
    <row r="213" spans="1:7" ht="30.75" customHeight="1">
      <c r="A213" s="35" t="s">
        <v>182</v>
      </c>
      <c r="B213" s="26" t="s">
        <v>6</v>
      </c>
      <c r="C213" s="2">
        <v>1858</v>
      </c>
      <c r="D213" s="27">
        <v>2100</v>
      </c>
      <c r="E213" s="27">
        <v>2800</v>
      </c>
      <c r="F213" s="30">
        <v>3400</v>
      </c>
      <c r="G213" s="30">
        <v>4200</v>
      </c>
    </row>
    <row r="214" spans="1:7" ht="15.75">
      <c r="A214" s="38"/>
      <c r="B214" s="26"/>
      <c r="C214" s="27"/>
      <c r="D214" s="27"/>
      <c r="E214" s="27"/>
      <c r="F214" s="30"/>
      <c r="G214" s="30"/>
    </row>
    <row r="215" spans="1:7" ht="15.75">
      <c r="A215" s="39" t="s">
        <v>148</v>
      </c>
      <c r="B215" s="26" t="s">
        <v>6</v>
      </c>
      <c r="C215" s="27">
        <v>1952</v>
      </c>
      <c r="D215" s="27">
        <v>1200</v>
      </c>
      <c r="E215" s="27">
        <v>1300</v>
      </c>
      <c r="F215" s="30">
        <v>1400</v>
      </c>
      <c r="G215" s="30">
        <v>1500</v>
      </c>
    </row>
    <row r="216" spans="1:7" ht="15.75">
      <c r="A216" s="39"/>
      <c r="B216" s="26"/>
      <c r="C216" s="27"/>
      <c r="D216" s="27"/>
      <c r="E216" s="27"/>
      <c r="F216" s="30"/>
      <c r="G216" s="30"/>
    </row>
    <row r="217" spans="1:7" ht="15.75">
      <c r="A217" s="39" t="s">
        <v>154</v>
      </c>
      <c r="B217" s="26" t="s">
        <v>6</v>
      </c>
      <c r="C217" s="27">
        <v>4730</v>
      </c>
      <c r="D217" s="27">
        <v>3100</v>
      </c>
      <c r="E217" s="27">
        <v>4200</v>
      </c>
      <c r="F217" s="30">
        <v>5300</v>
      </c>
      <c r="G217" s="30">
        <v>6500</v>
      </c>
    </row>
    <row r="218" spans="1:7" ht="15.75">
      <c r="A218" s="39"/>
      <c r="B218" s="26"/>
      <c r="C218" s="27"/>
      <c r="D218" s="27"/>
      <c r="E218" s="27"/>
      <c r="F218" s="30"/>
      <c r="G218" s="30"/>
    </row>
    <row r="219" spans="1:7" ht="30">
      <c r="A219" s="39" t="s">
        <v>149</v>
      </c>
      <c r="B219" s="26" t="s">
        <v>6</v>
      </c>
      <c r="C219" s="27">
        <v>1033</v>
      </c>
      <c r="D219" s="27">
        <v>1500</v>
      </c>
      <c r="E219" s="27">
        <v>1600</v>
      </c>
      <c r="F219" s="30">
        <v>1700</v>
      </c>
      <c r="G219" s="30">
        <v>1800</v>
      </c>
    </row>
    <row r="220" spans="1:7" ht="15.75">
      <c r="A220" s="40"/>
      <c r="B220" s="26"/>
      <c r="C220" s="27"/>
      <c r="D220" s="27"/>
      <c r="E220" s="27"/>
      <c r="F220" s="30"/>
      <c r="G220" s="30"/>
    </row>
    <row r="221" spans="1:7" ht="45">
      <c r="A221" s="39" t="s">
        <v>183</v>
      </c>
      <c r="B221" s="26" t="s">
        <v>6</v>
      </c>
      <c r="C221" s="27">
        <v>14</v>
      </c>
      <c r="D221" s="27">
        <v>50</v>
      </c>
      <c r="E221" s="27">
        <v>80</v>
      </c>
      <c r="F221" s="30">
        <v>120</v>
      </c>
      <c r="G221" s="30">
        <v>150</v>
      </c>
    </row>
    <row r="222" spans="1:7" ht="15.75">
      <c r="A222" s="41"/>
      <c r="B222" s="33"/>
      <c r="C222" s="27"/>
      <c r="D222" s="27"/>
      <c r="E222" s="27"/>
      <c r="F222" s="27"/>
      <c r="G222" s="27"/>
    </row>
    <row r="223" spans="1:7" ht="80.25" customHeight="1">
      <c r="A223" s="32" t="s">
        <v>234</v>
      </c>
      <c r="B223" s="42"/>
      <c r="C223" s="27">
        <f>C224+C225</f>
        <v>137609</v>
      </c>
      <c r="D223" s="27">
        <f>D224+D225</f>
        <v>140460</v>
      </c>
      <c r="E223" s="27">
        <f>E224+E225</f>
        <v>143582</v>
      </c>
      <c r="F223" s="27">
        <f>F224+F225</f>
        <v>149155</v>
      </c>
      <c r="G223" s="27">
        <f>G224+G225</f>
        <v>155400</v>
      </c>
    </row>
    <row r="224" spans="1:7" ht="30">
      <c r="A224" s="40" t="s">
        <v>184</v>
      </c>
      <c r="B224" s="26" t="s">
        <v>6</v>
      </c>
      <c r="C224" s="27">
        <v>39592</v>
      </c>
      <c r="D224" s="27">
        <v>35370</v>
      </c>
      <c r="E224" s="27">
        <v>31200</v>
      </c>
      <c r="F224" s="30">
        <v>30010</v>
      </c>
      <c r="G224" s="30">
        <v>29500</v>
      </c>
    </row>
    <row r="225" spans="1:7" ht="15.75">
      <c r="A225" s="40" t="s">
        <v>235</v>
      </c>
      <c r="B225" s="33" t="s">
        <v>6</v>
      </c>
      <c r="C225" s="27">
        <f>C227+C228+C229+C234+C235</f>
        <v>98017</v>
      </c>
      <c r="D225" s="27">
        <f>D227+D228+D229+D234+D235</f>
        <v>105090</v>
      </c>
      <c r="E225" s="27">
        <f>E227+E228+E229+E234+E235</f>
        <v>112382</v>
      </c>
      <c r="F225" s="27">
        <f>F227+F228+F229+F234+F235</f>
        <v>119145</v>
      </c>
      <c r="G225" s="27">
        <f>G227+G228+G229+G234+G235</f>
        <v>125900</v>
      </c>
    </row>
    <row r="226" spans="1:7" ht="15.75">
      <c r="A226" s="56" t="s">
        <v>16</v>
      </c>
      <c r="B226" s="33"/>
      <c r="C226" s="27"/>
      <c r="D226" s="27"/>
      <c r="E226" s="27"/>
      <c r="F226" s="30"/>
      <c r="G226" s="30"/>
    </row>
    <row r="227" spans="1:8" ht="15.75">
      <c r="A227" s="43" t="s">
        <v>237</v>
      </c>
      <c r="B227" s="33" t="s">
        <v>6</v>
      </c>
      <c r="C227" s="27">
        <v>83282</v>
      </c>
      <c r="D227" s="27">
        <v>88310</v>
      </c>
      <c r="E227" s="27">
        <v>80338</v>
      </c>
      <c r="F227" s="27">
        <v>106695</v>
      </c>
      <c r="G227" s="27">
        <v>111000</v>
      </c>
      <c r="H227" s="1" t="s">
        <v>249</v>
      </c>
    </row>
    <row r="228" spans="1:7" ht="30">
      <c r="A228" s="43" t="s">
        <v>248</v>
      </c>
      <c r="B228" s="33" t="s">
        <v>6</v>
      </c>
      <c r="C228" s="27"/>
      <c r="D228" s="27"/>
      <c r="E228" s="27"/>
      <c r="F228" s="30"/>
      <c r="G228" s="30"/>
    </row>
    <row r="229" spans="1:7" ht="15.75">
      <c r="A229" s="43" t="s">
        <v>238</v>
      </c>
      <c r="B229" s="33" t="s">
        <v>6</v>
      </c>
      <c r="C229" s="27">
        <f>C231+C232+C233</f>
        <v>9925</v>
      </c>
      <c r="D229" s="27">
        <f>D231+D232+D233</f>
        <v>11890</v>
      </c>
      <c r="E229" s="27">
        <f>E231+E232+E233</f>
        <v>26522</v>
      </c>
      <c r="F229" s="27">
        <f>F231+F232+F233</f>
        <v>6225</v>
      </c>
      <c r="G229" s="27">
        <f>G231+G232+G233</f>
        <v>6950</v>
      </c>
    </row>
    <row r="230" spans="1:7" ht="15.75">
      <c r="A230" s="56" t="s">
        <v>236</v>
      </c>
      <c r="B230" s="33" t="s">
        <v>6</v>
      </c>
      <c r="C230" s="27"/>
      <c r="D230" s="27"/>
      <c r="E230" s="27"/>
      <c r="F230" s="30"/>
      <c r="G230" s="30"/>
    </row>
    <row r="231" spans="1:7" ht="15.75">
      <c r="A231" s="57" t="s">
        <v>239</v>
      </c>
      <c r="B231" s="33" t="s">
        <v>6</v>
      </c>
      <c r="C231" s="27">
        <v>7549</v>
      </c>
      <c r="D231" s="27"/>
      <c r="E231" s="27"/>
      <c r="F231" s="30"/>
      <c r="G231" s="30"/>
    </row>
    <row r="232" spans="1:7" ht="15.75">
      <c r="A232" s="57" t="s">
        <v>240</v>
      </c>
      <c r="B232" s="33" t="s">
        <v>6</v>
      </c>
      <c r="C232" s="27"/>
      <c r="D232" s="27">
        <v>5000</v>
      </c>
      <c r="E232" s="27">
        <v>20000</v>
      </c>
      <c r="F232" s="30"/>
      <c r="G232" s="30"/>
    </row>
    <row r="233" spans="1:7" ht="15.75">
      <c r="A233" s="57" t="s">
        <v>241</v>
      </c>
      <c r="B233" s="33" t="s">
        <v>6</v>
      </c>
      <c r="C233" s="27">
        <v>2376</v>
      </c>
      <c r="D233" s="27">
        <v>6890</v>
      </c>
      <c r="E233" s="27">
        <v>6522</v>
      </c>
      <c r="F233" s="27">
        <v>6225</v>
      </c>
      <c r="G233" s="27">
        <v>6950</v>
      </c>
    </row>
    <row r="234" spans="1:7" ht="15.75">
      <c r="A234" s="43" t="s">
        <v>242</v>
      </c>
      <c r="B234" s="33" t="s">
        <v>6</v>
      </c>
      <c r="C234" s="27">
        <v>483</v>
      </c>
      <c r="D234" s="27">
        <v>50</v>
      </c>
      <c r="E234" s="27">
        <v>75</v>
      </c>
      <c r="F234" s="30">
        <v>85</v>
      </c>
      <c r="G234" s="30">
        <v>93</v>
      </c>
    </row>
    <row r="235" spans="1:7" ht="15.75">
      <c r="A235" s="43" t="s">
        <v>243</v>
      </c>
      <c r="B235" s="33" t="s">
        <v>6</v>
      </c>
      <c r="C235" s="27">
        <v>4327</v>
      </c>
      <c r="D235" s="27">
        <v>4840</v>
      </c>
      <c r="E235" s="27">
        <v>5447</v>
      </c>
      <c r="F235" s="30">
        <v>6140</v>
      </c>
      <c r="G235" s="30">
        <v>7857</v>
      </c>
    </row>
    <row r="236" spans="1:7" ht="15.75">
      <c r="A236" s="43"/>
      <c r="B236" s="33"/>
      <c r="C236" s="27"/>
      <c r="D236" s="27"/>
      <c r="E236" s="27"/>
      <c r="F236" s="27"/>
      <c r="G236" s="27"/>
    </row>
    <row r="237" spans="1:7" ht="75.75" customHeight="1">
      <c r="A237" s="44" t="s">
        <v>84</v>
      </c>
      <c r="B237" s="26" t="s">
        <v>6</v>
      </c>
      <c r="C237" s="27"/>
      <c r="D237" s="27"/>
      <c r="E237" s="27"/>
      <c r="F237" s="30"/>
      <c r="G237" s="30"/>
    </row>
    <row r="238" spans="1:7" ht="15.75">
      <c r="A238" s="40"/>
      <c r="B238" s="33"/>
      <c r="C238" s="27"/>
      <c r="D238" s="27"/>
      <c r="E238" s="27"/>
      <c r="F238" s="30"/>
      <c r="G238" s="30"/>
    </row>
    <row r="239" spans="1:7" s="51" customFormat="1" ht="25.5">
      <c r="A239" s="25" t="s">
        <v>86</v>
      </c>
      <c r="B239" s="50" t="s">
        <v>244</v>
      </c>
      <c r="C239" s="27"/>
      <c r="D239" s="27"/>
      <c r="E239" s="27"/>
      <c r="F239" s="30"/>
      <c r="G239" s="30"/>
    </row>
    <row r="240" spans="1:7" s="51" customFormat="1" ht="30">
      <c r="A240" s="52" t="s">
        <v>185</v>
      </c>
      <c r="B240" s="33"/>
      <c r="C240" s="27"/>
      <c r="D240" s="27"/>
      <c r="E240" s="27"/>
      <c r="F240" s="30"/>
      <c r="G240" s="30"/>
    </row>
    <row r="241" spans="1:7" s="51" customFormat="1" ht="15.75">
      <c r="A241" s="53"/>
      <c r="B241" s="33" t="s">
        <v>14</v>
      </c>
      <c r="C241" s="27"/>
      <c r="D241" s="27"/>
      <c r="E241" s="27"/>
      <c r="F241" s="30"/>
      <c r="G241" s="30"/>
    </row>
    <row r="242" spans="1:7" s="51" customFormat="1" ht="15.75">
      <c r="A242" s="53"/>
      <c r="B242" s="33" t="s">
        <v>14</v>
      </c>
      <c r="C242" s="27"/>
      <c r="D242" s="27"/>
      <c r="E242" s="27"/>
      <c r="F242" s="30"/>
      <c r="G242" s="30"/>
    </row>
    <row r="243" spans="1:7" s="51" customFormat="1" ht="15.75">
      <c r="A243" s="40"/>
      <c r="B243" s="33"/>
      <c r="C243" s="27"/>
      <c r="D243" s="27"/>
      <c r="E243" s="27"/>
      <c r="F243" s="30"/>
      <c r="G243" s="30"/>
    </row>
    <row r="244" spans="1:7" s="51" customFormat="1" ht="30">
      <c r="A244" s="44" t="s">
        <v>85</v>
      </c>
      <c r="B244" s="33"/>
      <c r="C244" s="27"/>
      <c r="D244" s="27"/>
      <c r="E244" s="27"/>
      <c r="F244" s="30"/>
      <c r="G244" s="30"/>
    </row>
    <row r="245" spans="1:7" s="51" customFormat="1" ht="15.75">
      <c r="A245" s="40" t="s">
        <v>87</v>
      </c>
      <c r="B245" s="33" t="s">
        <v>82</v>
      </c>
      <c r="C245" s="27"/>
      <c r="D245" s="27"/>
      <c r="E245" s="27"/>
      <c r="F245" s="30"/>
      <c r="G245" s="30"/>
    </row>
    <row r="246" spans="1:7" s="51" customFormat="1" ht="15.75">
      <c r="A246" s="40" t="s">
        <v>88</v>
      </c>
      <c r="B246" s="33" t="s">
        <v>105</v>
      </c>
      <c r="C246" s="27"/>
      <c r="D246" s="27"/>
      <c r="E246" s="27"/>
      <c r="F246" s="30"/>
      <c r="G246" s="30"/>
    </row>
    <row r="247" spans="1:7" s="51" customFormat="1" ht="15.75">
      <c r="A247" s="40" t="s">
        <v>89</v>
      </c>
      <c r="B247" s="33" t="s">
        <v>105</v>
      </c>
      <c r="C247" s="27"/>
      <c r="D247" s="27"/>
      <c r="E247" s="27"/>
      <c r="F247" s="30"/>
      <c r="G247" s="30"/>
    </row>
    <row r="248" spans="1:7" s="51" customFormat="1" ht="15.75">
      <c r="A248" s="40" t="s">
        <v>90</v>
      </c>
      <c r="B248" s="33" t="s">
        <v>82</v>
      </c>
      <c r="C248" s="27"/>
      <c r="D248" s="27"/>
      <c r="E248" s="27"/>
      <c r="F248" s="30"/>
      <c r="G248" s="30"/>
    </row>
    <row r="249" spans="1:7" s="51" customFormat="1" ht="15.75">
      <c r="A249" s="40" t="s">
        <v>91</v>
      </c>
      <c r="B249" s="33" t="s">
        <v>106</v>
      </c>
      <c r="C249" s="27"/>
      <c r="D249" s="27"/>
      <c r="E249" s="27"/>
      <c r="F249" s="30"/>
      <c r="G249" s="30"/>
    </row>
    <row r="250" spans="1:7" s="51" customFormat="1" ht="15.75">
      <c r="A250" s="40" t="s">
        <v>92</v>
      </c>
      <c r="B250" s="33" t="s">
        <v>106</v>
      </c>
      <c r="D250" s="27">
        <v>4800</v>
      </c>
      <c r="E250" s="27"/>
      <c r="F250" s="30"/>
      <c r="G250" s="30"/>
    </row>
    <row r="251" spans="1:7" s="51" customFormat="1" ht="15.75">
      <c r="A251" s="40" t="s">
        <v>93</v>
      </c>
      <c r="B251" s="33" t="s">
        <v>107</v>
      </c>
      <c r="C251" s="27"/>
      <c r="D251" s="27"/>
      <c r="E251" s="27"/>
      <c r="F251" s="30"/>
      <c r="G251" s="30"/>
    </row>
    <row r="252" spans="1:7" s="51" customFormat="1" ht="15.75">
      <c r="A252" s="40" t="s">
        <v>94</v>
      </c>
      <c r="B252" s="33" t="s">
        <v>108</v>
      </c>
      <c r="C252" s="27"/>
      <c r="D252" s="27"/>
      <c r="E252" s="27"/>
      <c r="F252" s="30"/>
      <c r="G252" s="30"/>
    </row>
    <row r="253" spans="1:7" s="51" customFormat="1" ht="30">
      <c r="A253" s="40" t="s">
        <v>186</v>
      </c>
      <c r="B253" s="54" t="s">
        <v>187</v>
      </c>
      <c r="C253" s="27"/>
      <c r="D253" s="27"/>
      <c r="E253" s="27"/>
      <c r="F253" s="30"/>
      <c r="G253" s="30"/>
    </row>
    <row r="254" spans="1:7" s="51" customFormat="1" ht="15.75">
      <c r="A254" s="40" t="s">
        <v>272</v>
      </c>
      <c r="B254" s="54" t="s">
        <v>273</v>
      </c>
      <c r="D254" s="27">
        <v>80</v>
      </c>
      <c r="E254" s="27"/>
      <c r="F254" s="30"/>
      <c r="G254" s="30"/>
    </row>
    <row r="255" spans="1:7" s="51" customFormat="1" ht="45">
      <c r="A255" s="40" t="s">
        <v>275</v>
      </c>
      <c r="B255" s="54" t="s">
        <v>108</v>
      </c>
      <c r="C255" s="27">
        <v>0.7</v>
      </c>
      <c r="D255" s="27"/>
      <c r="E255" s="27"/>
      <c r="F255" s="30"/>
      <c r="G255" s="30"/>
    </row>
    <row r="256" spans="1:7" s="51" customFormat="1" ht="15.75">
      <c r="A256" s="40" t="s">
        <v>276</v>
      </c>
      <c r="B256" s="54" t="s">
        <v>277</v>
      </c>
      <c r="C256" s="27">
        <v>0.1</v>
      </c>
      <c r="D256" s="27"/>
      <c r="E256" s="27"/>
      <c r="F256" s="30"/>
      <c r="G256" s="30"/>
    </row>
    <row r="257" spans="1:7" s="51" customFormat="1" ht="15.75">
      <c r="A257" s="40"/>
      <c r="B257" s="33"/>
      <c r="C257" s="27"/>
      <c r="D257" s="27"/>
      <c r="E257" s="27"/>
      <c r="F257" s="30"/>
      <c r="G257" s="30"/>
    </row>
    <row r="258" spans="1:7" s="51" customFormat="1" ht="30">
      <c r="A258" s="44" t="s">
        <v>95</v>
      </c>
      <c r="B258" s="33"/>
      <c r="C258" s="27"/>
      <c r="D258" s="27"/>
      <c r="E258" s="27"/>
      <c r="F258" s="30"/>
      <c r="G258" s="30"/>
    </row>
    <row r="259" spans="1:7" s="51" customFormat="1" ht="15.75">
      <c r="A259" s="40"/>
      <c r="B259" s="33"/>
      <c r="C259" s="27"/>
      <c r="D259" s="27"/>
      <c r="E259" s="27"/>
      <c r="F259" s="30"/>
      <c r="G259" s="30"/>
    </row>
    <row r="260" spans="1:7" s="51" customFormat="1" ht="15.75">
      <c r="A260" s="25" t="s">
        <v>96</v>
      </c>
      <c r="B260" s="33" t="s">
        <v>104</v>
      </c>
      <c r="C260" s="115">
        <v>3554</v>
      </c>
      <c r="D260" s="115">
        <v>3600</v>
      </c>
      <c r="E260" s="115">
        <v>3650</v>
      </c>
      <c r="F260" s="115">
        <v>3700</v>
      </c>
      <c r="G260" s="115">
        <v>3750</v>
      </c>
    </row>
    <row r="261" spans="1:7" s="51" customFormat="1" ht="15.75">
      <c r="A261" s="40" t="s">
        <v>97</v>
      </c>
      <c r="B261" s="33"/>
      <c r="C261" s="27"/>
      <c r="D261" s="27"/>
      <c r="E261" s="27"/>
      <c r="F261" s="30"/>
      <c r="G261" s="30"/>
    </row>
    <row r="262" spans="1:7" s="51" customFormat="1" ht="15.75">
      <c r="A262" s="40" t="s">
        <v>98</v>
      </c>
      <c r="B262" s="33" t="s">
        <v>104</v>
      </c>
      <c r="C262" s="27"/>
      <c r="D262" s="27"/>
      <c r="E262" s="27"/>
      <c r="F262" s="30"/>
      <c r="G262" s="30"/>
    </row>
    <row r="263" spans="1:7" s="51" customFormat="1" ht="15.75">
      <c r="A263" s="40" t="s">
        <v>99</v>
      </c>
      <c r="B263" s="33" t="s">
        <v>104</v>
      </c>
      <c r="C263" s="27"/>
      <c r="D263" s="27"/>
      <c r="E263" s="27"/>
      <c r="F263" s="30"/>
      <c r="G263" s="30"/>
    </row>
    <row r="264" spans="1:7" s="51" customFormat="1" ht="15.75">
      <c r="A264" s="40" t="s">
        <v>100</v>
      </c>
      <c r="B264" s="33" t="s">
        <v>104</v>
      </c>
      <c r="C264" s="27"/>
      <c r="D264" s="27"/>
      <c r="E264" s="27"/>
      <c r="F264" s="30"/>
      <c r="G264" s="30"/>
    </row>
    <row r="265" spans="1:7" s="51" customFormat="1" ht="15.75">
      <c r="A265" s="40" t="s">
        <v>101</v>
      </c>
      <c r="B265" s="33" t="s">
        <v>104</v>
      </c>
      <c r="C265" s="27"/>
      <c r="D265" s="27"/>
      <c r="E265" s="27"/>
      <c r="F265" s="30"/>
      <c r="G265" s="30"/>
    </row>
    <row r="266" spans="1:7" s="51" customFormat="1" ht="15.75">
      <c r="A266" s="40" t="s">
        <v>103</v>
      </c>
      <c r="B266" s="33" t="s">
        <v>104</v>
      </c>
      <c r="C266" s="27"/>
      <c r="D266" s="27"/>
      <c r="E266" s="27"/>
      <c r="F266" s="30"/>
      <c r="G266" s="30"/>
    </row>
    <row r="267" spans="1:7" s="51" customFormat="1" ht="15.75">
      <c r="A267" s="40" t="s">
        <v>102</v>
      </c>
      <c r="B267" s="33" t="s">
        <v>104</v>
      </c>
      <c r="C267" s="115">
        <v>3554</v>
      </c>
      <c r="D267" s="115">
        <v>3555</v>
      </c>
      <c r="E267" s="115">
        <v>3555</v>
      </c>
      <c r="F267" s="115">
        <v>3555</v>
      </c>
      <c r="G267" s="115">
        <v>3555</v>
      </c>
    </row>
    <row r="268" spans="1:7" s="51" customFormat="1" ht="15.75">
      <c r="A268" s="40"/>
      <c r="B268" s="33"/>
      <c r="C268" s="27"/>
      <c r="D268" s="27"/>
      <c r="E268" s="27"/>
      <c r="F268" s="30"/>
      <c r="G268" s="30"/>
    </row>
    <row r="269" spans="1:7" s="51" customFormat="1" ht="28.5">
      <c r="A269" s="25" t="s">
        <v>120</v>
      </c>
      <c r="B269" s="33" t="s">
        <v>109</v>
      </c>
      <c r="C269" s="27"/>
      <c r="D269" s="27"/>
      <c r="E269" s="27"/>
      <c r="F269" s="30"/>
      <c r="G269" s="30"/>
    </row>
    <row r="270" spans="1:7" s="51" customFormat="1" ht="7.5" customHeight="1">
      <c r="A270" s="40"/>
      <c r="B270" s="33"/>
      <c r="C270" s="27"/>
      <c r="D270" s="27"/>
      <c r="E270" s="27"/>
      <c r="F270" s="30"/>
      <c r="G270" s="30"/>
    </row>
    <row r="271" spans="1:7" s="51" customFormat="1" ht="28.5">
      <c r="A271" s="25" t="s">
        <v>121</v>
      </c>
      <c r="B271" s="33" t="s">
        <v>109</v>
      </c>
      <c r="C271" s="27"/>
      <c r="D271" s="27"/>
      <c r="E271" s="27"/>
      <c r="F271" s="30"/>
      <c r="G271" s="30"/>
    </row>
    <row r="272" spans="1:7" s="51" customFormat="1" ht="7.5" customHeight="1">
      <c r="A272" s="40"/>
      <c r="B272" s="33"/>
      <c r="C272" s="27"/>
      <c r="D272" s="27"/>
      <c r="E272" s="27"/>
      <c r="F272" s="30"/>
      <c r="G272" s="30"/>
    </row>
    <row r="273" spans="1:7" s="51" customFormat="1" ht="15.75">
      <c r="A273" s="25" t="s">
        <v>122</v>
      </c>
      <c r="B273" s="33" t="s">
        <v>110</v>
      </c>
      <c r="C273" s="27"/>
      <c r="D273" s="27"/>
      <c r="E273" s="27"/>
      <c r="F273" s="30"/>
      <c r="G273" s="30"/>
    </row>
    <row r="274" spans="1:7" s="51" customFormat="1" ht="7.5" customHeight="1">
      <c r="A274" s="40"/>
      <c r="B274" s="33"/>
      <c r="C274" s="27"/>
      <c r="D274" s="27"/>
      <c r="E274" s="27"/>
      <c r="F274" s="30"/>
      <c r="G274" s="30"/>
    </row>
    <row r="275" spans="1:7" s="51" customFormat="1" ht="15.75">
      <c r="A275" s="25" t="s">
        <v>123</v>
      </c>
      <c r="B275" s="55" t="s">
        <v>111</v>
      </c>
      <c r="C275" s="27"/>
      <c r="D275" s="27"/>
      <c r="E275" s="27">
        <v>40</v>
      </c>
      <c r="F275" s="30"/>
      <c r="G275" s="30"/>
    </row>
    <row r="276" spans="1:7" s="51" customFormat="1" ht="7.5" customHeight="1">
      <c r="A276" s="40"/>
      <c r="B276" s="33"/>
      <c r="C276" s="27"/>
      <c r="D276" s="27"/>
      <c r="E276" s="27"/>
      <c r="F276" s="30"/>
      <c r="G276" s="30"/>
    </row>
    <row r="277" spans="1:7" s="51" customFormat="1" ht="15.75">
      <c r="A277" s="25" t="s">
        <v>124</v>
      </c>
      <c r="B277" s="33" t="s">
        <v>109</v>
      </c>
      <c r="C277" s="27"/>
      <c r="D277" s="27"/>
      <c r="E277" s="27"/>
      <c r="F277" s="30"/>
      <c r="G277" s="30"/>
    </row>
    <row r="278" spans="1:7" s="51" customFormat="1" ht="12" customHeight="1">
      <c r="A278" s="40"/>
      <c r="B278" s="33"/>
      <c r="C278" s="27"/>
      <c r="D278" s="27"/>
      <c r="E278" s="27"/>
      <c r="F278" s="30"/>
      <c r="G278" s="30"/>
    </row>
    <row r="279" spans="1:7" s="51" customFormat="1" ht="15.75">
      <c r="A279" s="25" t="s">
        <v>112</v>
      </c>
      <c r="B279" s="33" t="s">
        <v>108</v>
      </c>
      <c r="C279" s="27"/>
      <c r="D279" s="27"/>
      <c r="E279" s="27"/>
      <c r="F279" s="30"/>
      <c r="G279" s="30"/>
    </row>
    <row r="280" spans="1:7" s="51" customFormat="1" ht="15.75">
      <c r="A280" s="40" t="s">
        <v>113</v>
      </c>
      <c r="B280" s="33"/>
      <c r="C280" s="27"/>
      <c r="D280" s="27"/>
      <c r="E280" s="27"/>
      <c r="F280" s="30"/>
      <c r="G280" s="30"/>
    </row>
    <row r="281" spans="1:7" s="51" customFormat="1" ht="15.75">
      <c r="A281" s="40" t="s">
        <v>114</v>
      </c>
      <c r="B281" s="33" t="s">
        <v>108</v>
      </c>
      <c r="C281" s="27"/>
      <c r="D281" s="27"/>
      <c r="E281" s="27"/>
      <c r="F281" s="30"/>
      <c r="G281" s="30"/>
    </row>
    <row r="282" spans="1:7" s="51" customFormat="1" ht="15.75">
      <c r="A282" s="40" t="s">
        <v>115</v>
      </c>
      <c r="B282" s="33" t="s">
        <v>108</v>
      </c>
      <c r="C282" s="27"/>
      <c r="D282" s="27"/>
      <c r="E282" s="27"/>
      <c r="F282" s="30"/>
      <c r="G282" s="30"/>
    </row>
    <row r="283" spans="1:7" s="51" customFormat="1" ht="15.75">
      <c r="A283" s="40" t="s">
        <v>116</v>
      </c>
      <c r="B283" s="33" t="s">
        <v>108</v>
      </c>
      <c r="C283" s="27"/>
      <c r="D283" s="27"/>
      <c r="E283" s="27"/>
      <c r="F283" s="30"/>
      <c r="G283" s="30"/>
    </row>
    <row r="284" spans="1:7" s="51" customFormat="1" ht="15.75">
      <c r="A284" s="40" t="s">
        <v>117</v>
      </c>
      <c r="B284" s="33" t="s">
        <v>108</v>
      </c>
      <c r="C284" s="27"/>
      <c r="D284" s="27"/>
      <c r="E284" s="27"/>
      <c r="F284" s="30"/>
      <c r="G284" s="30"/>
    </row>
    <row r="285" spans="1:7" s="51" customFormat="1" ht="15.75">
      <c r="A285" s="40" t="s">
        <v>118</v>
      </c>
      <c r="B285" s="33" t="s">
        <v>108</v>
      </c>
      <c r="C285" s="27"/>
      <c r="D285" s="27"/>
      <c r="E285" s="27"/>
      <c r="F285" s="30"/>
      <c r="G285" s="30"/>
    </row>
    <row r="286" spans="1:7" s="51" customFormat="1" ht="15.75">
      <c r="A286" s="40"/>
      <c r="B286" s="33"/>
      <c r="C286" s="27"/>
      <c r="D286" s="27"/>
      <c r="E286" s="27"/>
      <c r="F286" s="30"/>
      <c r="G286" s="30"/>
    </row>
    <row r="287" spans="1:7" ht="15.75">
      <c r="A287" s="45"/>
      <c r="B287" s="46"/>
      <c r="C287" s="47"/>
      <c r="D287" s="47"/>
      <c r="E287" s="47"/>
      <c r="F287" s="48"/>
      <c r="G287" s="49"/>
    </row>
    <row r="288" spans="1:7" ht="12" customHeight="1">
      <c r="A288" s="132" t="s">
        <v>10</v>
      </c>
      <c r="B288" s="133"/>
      <c r="C288" s="133"/>
      <c r="D288" s="133"/>
      <c r="E288" s="133"/>
      <c r="F288" s="133"/>
      <c r="G288" s="134"/>
    </row>
    <row r="289" spans="1:7" ht="12" customHeight="1">
      <c r="A289" s="135"/>
      <c r="B289" s="136"/>
      <c r="C289" s="136"/>
      <c r="D289" s="136"/>
      <c r="E289" s="136"/>
      <c r="F289" s="136"/>
      <c r="G289" s="137"/>
    </row>
    <row r="290" spans="1:7" ht="46.5" customHeight="1">
      <c r="A290" s="73" t="s">
        <v>171</v>
      </c>
      <c r="B290" s="59" t="s">
        <v>6</v>
      </c>
      <c r="C290" s="58">
        <f>C292+C293+C294+C297+C302+C305+C307+C308+C309</f>
        <v>2245875</v>
      </c>
      <c r="D290" s="58">
        <f>D292+D293+D294+D297+D302+D305+D307+D308+D309</f>
        <v>2319644</v>
      </c>
      <c r="E290" s="58">
        <f>E292+E293+E294+E297+E302+E305+E307+E308+E309</f>
        <v>2365911</v>
      </c>
      <c r="F290" s="58">
        <f>F292+F293+F294+F297+F302+F305+F307+F308+F309</f>
        <v>2430186</v>
      </c>
      <c r="G290" s="58">
        <f>G292+G293+G294+G297+G302+G305+G307+G308+G309</f>
        <v>2501423</v>
      </c>
    </row>
    <row r="291" spans="1:7" ht="45">
      <c r="A291" s="82" t="s">
        <v>153</v>
      </c>
      <c r="B291" s="59"/>
      <c r="C291" s="84"/>
      <c r="D291" s="84"/>
      <c r="E291" s="84"/>
      <c r="F291" s="84"/>
      <c r="G291" s="84"/>
    </row>
    <row r="292" spans="1:7" ht="19.5" customHeight="1">
      <c r="A292" s="58" t="s">
        <v>140</v>
      </c>
      <c r="B292" s="59" t="s">
        <v>6</v>
      </c>
      <c r="C292" s="58">
        <v>1924988</v>
      </c>
      <c r="D292" s="58">
        <f>C292+D335-D358</f>
        <v>1990162</v>
      </c>
      <c r="E292" s="58">
        <f>D292+E335-E358</f>
        <v>2025534</v>
      </c>
      <c r="F292" s="58">
        <f>E292+F335-F358</f>
        <v>2075506</v>
      </c>
      <c r="G292" s="58">
        <f>F292+G335-G358</f>
        <v>2129078</v>
      </c>
    </row>
    <row r="293" spans="1:7" ht="15.75">
      <c r="A293" s="58" t="s">
        <v>141</v>
      </c>
      <c r="B293" s="59" t="s">
        <v>6</v>
      </c>
      <c r="C293" s="58">
        <v>699</v>
      </c>
      <c r="D293" s="58">
        <f aca="true" t="shared" si="1" ref="D293:G294">C293+D338-D360</f>
        <v>719</v>
      </c>
      <c r="E293" s="58">
        <f t="shared" si="1"/>
        <v>759</v>
      </c>
      <c r="F293" s="58">
        <f t="shared" si="1"/>
        <v>819</v>
      </c>
      <c r="G293" s="58">
        <f t="shared" si="1"/>
        <v>899</v>
      </c>
    </row>
    <row r="294" spans="1:7" ht="31.5" customHeight="1">
      <c r="A294" s="58" t="s">
        <v>142</v>
      </c>
      <c r="B294" s="59" t="s">
        <v>6</v>
      </c>
      <c r="C294" s="58">
        <v>40803</v>
      </c>
      <c r="D294" s="58">
        <f t="shared" si="1"/>
        <v>42673</v>
      </c>
      <c r="E294" s="58">
        <f t="shared" si="1"/>
        <v>44843</v>
      </c>
      <c r="F294" s="58">
        <f t="shared" si="1"/>
        <v>48531</v>
      </c>
      <c r="G294" s="58">
        <f t="shared" si="1"/>
        <v>53421</v>
      </c>
    </row>
    <row r="295" spans="1:7" ht="15.75">
      <c r="A295" s="58" t="s">
        <v>144</v>
      </c>
      <c r="B295" s="59" t="s">
        <v>6</v>
      </c>
      <c r="C295" s="58"/>
      <c r="D295" s="58"/>
      <c r="E295" s="58"/>
      <c r="F295" s="60"/>
      <c r="G295" s="60"/>
    </row>
    <row r="296" spans="1:7" ht="15.75">
      <c r="A296" s="58"/>
      <c r="B296" s="59"/>
      <c r="C296" s="58"/>
      <c r="D296" s="58"/>
      <c r="E296" s="58"/>
      <c r="F296" s="60"/>
      <c r="G296" s="60"/>
    </row>
    <row r="297" spans="1:7" ht="15.75">
      <c r="A297" s="58" t="s">
        <v>143</v>
      </c>
      <c r="B297" s="59" t="s">
        <v>6</v>
      </c>
      <c r="C297" s="58">
        <v>630</v>
      </c>
      <c r="D297" s="58">
        <f>C297+D342-D365</f>
        <v>650</v>
      </c>
      <c r="E297" s="58">
        <f>D297+E342-E365</f>
        <v>700</v>
      </c>
      <c r="F297" s="58">
        <f>E297+F342-F365</f>
        <v>775</v>
      </c>
      <c r="G297" s="58">
        <f>F297+G342-G365</f>
        <v>865</v>
      </c>
    </row>
    <row r="298" spans="1:7" ht="15.75">
      <c r="A298" s="88" t="s">
        <v>145</v>
      </c>
      <c r="B298" s="59" t="s">
        <v>6</v>
      </c>
      <c r="C298" s="58"/>
      <c r="D298" s="58"/>
      <c r="E298" s="58"/>
      <c r="F298" s="60"/>
      <c r="G298" s="60"/>
    </row>
    <row r="299" spans="1:7" ht="15.75">
      <c r="A299" s="58"/>
      <c r="B299" s="59"/>
      <c r="C299" s="58"/>
      <c r="D299" s="58"/>
      <c r="E299" s="58"/>
      <c r="F299" s="60"/>
      <c r="G299" s="60"/>
    </row>
    <row r="300" spans="1:7" ht="15.75">
      <c r="A300" s="58" t="s">
        <v>208</v>
      </c>
      <c r="B300" s="59" t="s">
        <v>6</v>
      </c>
      <c r="C300" s="58"/>
      <c r="D300" s="58"/>
      <c r="E300" s="58"/>
      <c r="F300" s="60"/>
      <c r="G300" s="60"/>
    </row>
    <row r="301" spans="1:7" ht="15.75">
      <c r="A301" s="58"/>
      <c r="B301" s="59"/>
      <c r="C301" s="58"/>
      <c r="D301" s="58"/>
      <c r="E301" s="58"/>
      <c r="F301" s="60"/>
      <c r="G301" s="60"/>
    </row>
    <row r="302" spans="1:7" ht="15.75">
      <c r="A302" s="58" t="s">
        <v>150</v>
      </c>
      <c r="B302" s="59" t="s">
        <v>6</v>
      </c>
      <c r="C302" s="58">
        <v>15512</v>
      </c>
      <c r="D302" s="58">
        <f>C302+D347-D370</f>
        <v>17612</v>
      </c>
      <c r="E302" s="58">
        <f>D302+E347-E370</f>
        <v>20412</v>
      </c>
      <c r="F302" s="58">
        <f>E302+F347-F370</f>
        <v>23812</v>
      </c>
      <c r="G302" s="58">
        <f>F302+G347-G370</f>
        <v>28012</v>
      </c>
    </row>
    <row r="303" spans="1:7" ht="15.75">
      <c r="A303" s="58" t="s">
        <v>151</v>
      </c>
      <c r="B303" s="59" t="s">
        <v>6</v>
      </c>
      <c r="C303" s="58"/>
      <c r="D303" s="58"/>
      <c r="E303" s="58"/>
      <c r="F303" s="60"/>
      <c r="G303" s="60"/>
    </row>
    <row r="304" spans="1:7" ht="15.75">
      <c r="A304" s="58"/>
      <c r="B304" s="59"/>
      <c r="C304" s="58"/>
      <c r="D304" s="58"/>
      <c r="E304" s="58"/>
      <c r="F304" s="60"/>
      <c r="G304" s="60"/>
    </row>
    <row r="305" spans="1:7" ht="15.75">
      <c r="A305" s="58" t="s">
        <v>148</v>
      </c>
      <c r="B305" s="59" t="s">
        <v>6</v>
      </c>
      <c r="C305" s="58">
        <v>19505</v>
      </c>
      <c r="D305" s="58">
        <f>C305+D350-D374</f>
        <v>20675</v>
      </c>
      <c r="E305" s="58">
        <f>D305+E350-E374</f>
        <v>21965</v>
      </c>
      <c r="F305" s="58">
        <f>E305+F350-F374</f>
        <v>23355</v>
      </c>
      <c r="G305" s="58">
        <f>F305+G350-G374</f>
        <v>24845</v>
      </c>
    </row>
    <row r="306" spans="1:7" ht="15.75">
      <c r="A306" s="58"/>
      <c r="B306" s="59"/>
      <c r="C306" s="58"/>
      <c r="D306" s="58"/>
      <c r="E306" s="58"/>
      <c r="F306" s="60"/>
      <c r="G306" s="60"/>
    </row>
    <row r="307" spans="1:7" ht="29.25" customHeight="1">
      <c r="A307" s="58" t="s">
        <v>149</v>
      </c>
      <c r="B307" s="59" t="s">
        <v>6</v>
      </c>
      <c r="C307" s="58">
        <v>24049</v>
      </c>
      <c r="D307" s="58">
        <f aca="true" t="shared" si="2" ref="D307:G309">C307+D352-D376</f>
        <v>25529</v>
      </c>
      <c r="E307" s="58">
        <f t="shared" si="2"/>
        <v>27114</v>
      </c>
      <c r="F307" s="58">
        <f t="shared" si="2"/>
        <v>28804</v>
      </c>
      <c r="G307" s="58">
        <f t="shared" si="2"/>
        <v>30594</v>
      </c>
    </row>
    <row r="308" spans="1:7" ht="15.75">
      <c r="A308" s="58" t="s">
        <v>127</v>
      </c>
      <c r="B308" s="59" t="s">
        <v>6</v>
      </c>
      <c r="C308" s="58">
        <v>177466</v>
      </c>
      <c r="D308" s="58">
        <f t="shared" si="2"/>
        <v>179366</v>
      </c>
      <c r="E308" s="58">
        <f t="shared" si="2"/>
        <v>182266</v>
      </c>
      <c r="F308" s="58">
        <f t="shared" si="2"/>
        <v>186166</v>
      </c>
      <c r="G308" s="58">
        <f t="shared" si="2"/>
        <v>191166</v>
      </c>
    </row>
    <row r="309" spans="1:7" ht="34.5" customHeight="1">
      <c r="A309" s="58" t="s">
        <v>152</v>
      </c>
      <c r="B309" s="59" t="s">
        <v>6</v>
      </c>
      <c r="C309" s="58">
        <v>42223</v>
      </c>
      <c r="D309" s="58">
        <f t="shared" si="2"/>
        <v>42258</v>
      </c>
      <c r="E309" s="58">
        <f t="shared" si="2"/>
        <v>42318</v>
      </c>
      <c r="F309" s="58">
        <f t="shared" si="2"/>
        <v>42418</v>
      </c>
      <c r="G309" s="58">
        <f t="shared" si="2"/>
        <v>42543</v>
      </c>
    </row>
    <row r="310" spans="1:7" ht="42.75">
      <c r="A310" s="79" t="s">
        <v>172</v>
      </c>
      <c r="B310" s="59" t="s">
        <v>6</v>
      </c>
      <c r="C310" s="58">
        <f>C312+C315+C316+C324+C319+C327+C329+C330+C331</f>
        <v>1731007</v>
      </c>
      <c r="D310" s="58">
        <f>D312+D315+D316+D324+D319+D327+D329+D330+D331</f>
        <v>1693836</v>
      </c>
      <c r="E310" s="58">
        <f>E312+E315+E316+E324+E319+E327+E329+E330+E331</f>
        <v>1625029</v>
      </c>
      <c r="F310" s="58">
        <f>F312+F315+F316+F324+F319+F327+F329+F330+F331</f>
        <v>1570851</v>
      </c>
      <c r="G310" s="58">
        <f>G312+G315+G316+G324+G319+G327+G329+G330+G331</f>
        <v>1519919</v>
      </c>
    </row>
    <row r="311" spans="1:7" ht="45">
      <c r="A311" s="82" t="s">
        <v>153</v>
      </c>
      <c r="B311" s="59"/>
      <c r="C311" s="58"/>
      <c r="D311" s="58"/>
      <c r="E311" s="58"/>
      <c r="F311" s="58"/>
      <c r="G311" s="58"/>
    </row>
    <row r="312" spans="1:7" ht="30">
      <c r="A312" s="58" t="s">
        <v>140</v>
      </c>
      <c r="B312" s="59" t="s">
        <v>6</v>
      </c>
      <c r="C312" s="58">
        <v>1601753</v>
      </c>
      <c r="D312" s="58">
        <v>1563560</v>
      </c>
      <c r="E312" s="58">
        <v>1491841</v>
      </c>
      <c r="F312" s="60">
        <v>1431861</v>
      </c>
      <c r="G312" s="60">
        <v>1372414</v>
      </c>
    </row>
    <row r="313" spans="1:7" ht="15.75">
      <c r="A313" s="58" t="s">
        <v>170</v>
      </c>
      <c r="B313" s="59" t="s">
        <v>6</v>
      </c>
      <c r="C313" s="58"/>
      <c r="D313" s="58"/>
      <c r="E313" s="58"/>
      <c r="F313" s="60"/>
      <c r="G313" s="60"/>
    </row>
    <row r="314" spans="1:7" ht="15.75">
      <c r="A314" s="58"/>
      <c r="B314" s="59"/>
      <c r="C314" s="58"/>
      <c r="D314" s="58"/>
      <c r="E314" s="58"/>
      <c r="F314" s="60"/>
      <c r="G314" s="60"/>
    </row>
    <row r="315" spans="1:7" ht="15.75">
      <c r="A315" s="58" t="s">
        <v>141</v>
      </c>
      <c r="B315" s="59" t="s">
        <v>6</v>
      </c>
      <c r="C315" s="58">
        <v>137</v>
      </c>
      <c r="D315" s="58">
        <v>121</v>
      </c>
      <c r="E315" s="58">
        <v>123</v>
      </c>
      <c r="F315" s="60">
        <v>142</v>
      </c>
      <c r="G315" s="60">
        <v>177</v>
      </c>
    </row>
    <row r="316" spans="1:7" ht="30">
      <c r="A316" s="58" t="s">
        <v>142</v>
      </c>
      <c r="B316" s="59" t="s">
        <v>6</v>
      </c>
      <c r="C316" s="58">
        <v>14992</v>
      </c>
      <c r="D316" s="58">
        <v>16052</v>
      </c>
      <c r="E316" s="58">
        <v>17381</v>
      </c>
      <c r="F316" s="60">
        <v>20140</v>
      </c>
      <c r="G316" s="60">
        <v>23946</v>
      </c>
    </row>
    <row r="317" spans="1:7" ht="15.75">
      <c r="A317" s="58" t="s">
        <v>144</v>
      </c>
      <c r="B317" s="59" t="s">
        <v>6</v>
      </c>
      <c r="C317" s="58"/>
      <c r="D317" s="58"/>
      <c r="E317" s="58"/>
      <c r="F317" s="60"/>
      <c r="G317" s="60"/>
    </row>
    <row r="318" spans="1:7" ht="15.75">
      <c r="A318" s="58"/>
      <c r="B318" s="59"/>
      <c r="C318" s="58"/>
      <c r="D318" s="58"/>
      <c r="E318" s="58"/>
      <c r="F318" s="60"/>
      <c r="G318" s="60"/>
    </row>
    <row r="319" spans="1:7" ht="15.75">
      <c r="A319" s="58" t="s">
        <v>143</v>
      </c>
      <c r="B319" s="59" t="s">
        <v>6</v>
      </c>
      <c r="C319" s="58">
        <v>80</v>
      </c>
      <c r="D319" s="58">
        <v>73</v>
      </c>
      <c r="E319" s="58">
        <v>94</v>
      </c>
      <c r="F319" s="60">
        <v>137</v>
      </c>
      <c r="G319" s="60">
        <v>192</v>
      </c>
    </row>
    <row r="320" spans="1:7" ht="15.75">
      <c r="A320" s="88" t="s">
        <v>145</v>
      </c>
      <c r="B320" s="59" t="s">
        <v>6</v>
      </c>
      <c r="C320" s="58"/>
      <c r="D320" s="58"/>
      <c r="E320" s="58"/>
      <c r="F320" s="60"/>
      <c r="G320" s="60"/>
    </row>
    <row r="321" spans="1:7" ht="15.75">
      <c r="A321" s="58"/>
      <c r="B321" s="59"/>
      <c r="C321" s="58"/>
      <c r="D321" s="58"/>
      <c r="E321" s="58"/>
      <c r="F321" s="60"/>
      <c r="G321" s="60"/>
    </row>
    <row r="322" spans="1:7" ht="15.75">
      <c r="A322" s="58" t="s">
        <v>208</v>
      </c>
      <c r="B322" s="59" t="s">
        <v>6</v>
      </c>
      <c r="C322" s="58"/>
      <c r="D322" s="58"/>
      <c r="E322" s="58"/>
      <c r="F322" s="60"/>
      <c r="G322" s="60"/>
    </row>
    <row r="323" spans="1:7" ht="15.75">
      <c r="A323" s="58"/>
      <c r="B323" s="59"/>
      <c r="C323" s="58"/>
      <c r="D323" s="58"/>
      <c r="E323" s="58"/>
      <c r="F323" s="60"/>
      <c r="G323" s="60"/>
    </row>
    <row r="324" spans="1:7" ht="15.75">
      <c r="A324" s="58" t="s">
        <v>150</v>
      </c>
      <c r="B324" s="59" t="s">
        <v>6</v>
      </c>
      <c r="C324" s="58">
        <v>9420</v>
      </c>
      <c r="D324" s="58">
        <v>10774</v>
      </c>
      <c r="E324" s="58">
        <v>12709</v>
      </c>
      <c r="F324" s="60">
        <v>15101</v>
      </c>
      <c r="G324" s="60">
        <v>18115</v>
      </c>
    </row>
    <row r="325" spans="1:7" ht="15.75">
      <c r="A325" s="58" t="s">
        <v>151</v>
      </c>
      <c r="B325" s="59" t="s">
        <v>6</v>
      </c>
      <c r="C325" s="58"/>
      <c r="D325" s="58"/>
      <c r="E325" s="58"/>
      <c r="F325" s="60"/>
      <c r="G325" s="60"/>
    </row>
    <row r="326" spans="1:7" ht="15.75">
      <c r="A326" s="58"/>
      <c r="B326" s="59"/>
      <c r="C326" s="58"/>
      <c r="D326" s="58"/>
      <c r="E326" s="58"/>
      <c r="F326" s="60"/>
      <c r="G326" s="60"/>
    </row>
    <row r="327" spans="1:7" ht="15.75">
      <c r="A327" s="58" t="s">
        <v>148</v>
      </c>
      <c r="B327" s="59" t="s">
        <v>6</v>
      </c>
      <c r="C327" s="58">
        <v>7790</v>
      </c>
      <c r="D327" s="58">
        <v>8005</v>
      </c>
      <c r="E327" s="58">
        <v>8270</v>
      </c>
      <c r="F327" s="60">
        <v>8569</v>
      </c>
      <c r="G327" s="60">
        <v>8898</v>
      </c>
    </row>
    <row r="328" spans="1:7" ht="15.75">
      <c r="A328" s="58"/>
      <c r="B328" s="59"/>
      <c r="C328" s="58"/>
      <c r="D328" s="58"/>
      <c r="E328" s="58"/>
      <c r="F328" s="58"/>
      <c r="G328" s="58"/>
    </row>
    <row r="329" spans="1:7" ht="30">
      <c r="A329" s="58" t="s">
        <v>149</v>
      </c>
      <c r="B329" s="59" t="s">
        <v>6</v>
      </c>
      <c r="C329" s="58">
        <v>4912</v>
      </c>
      <c r="D329" s="58">
        <v>5435</v>
      </c>
      <c r="E329" s="58">
        <v>6000</v>
      </c>
      <c r="F329" s="60">
        <v>6604</v>
      </c>
      <c r="G329" s="60">
        <v>7240</v>
      </c>
    </row>
    <row r="330" spans="1:7" ht="15.75">
      <c r="A330" s="58" t="s">
        <v>127</v>
      </c>
      <c r="B330" s="59" t="s">
        <v>6</v>
      </c>
      <c r="C330" s="58">
        <v>85617</v>
      </c>
      <c r="D330" s="58">
        <v>84007</v>
      </c>
      <c r="E330" s="58">
        <v>83272</v>
      </c>
      <c r="F330" s="60">
        <v>83389</v>
      </c>
      <c r="G330" s="60">
        <v>84435</v>
      </c>
    </row>
    <row r="331" spans="1:7" ht="45">
      <c r="A331" s="58" t="s">
        <v>152</v>
      </c>
      <c r="B331" s="59" t="s">
        <v>6</v>
      </c>
      <c r="C331" s="58">
        <v>6306</v>
      </c>
      <c r="D331" s="58">
        <v>5809</v>
      </c>
      <c r="E331" s="58">
        <v>5339</v>
      </c>
      <c r="F331" s="60">
        <v>4908</v>
      </c>
      <c r="G331" s="60">
        <v>4502</v>
      </c>
    </row>
    <row r="332" spans="1:7" ht="15.75">
      <c r="A332" s="58"/>
      <c r="B332" s="59"/>
      <c r="C332" s="58"/>
      <c r="D332" s="58"/>
      <c r="E332" s="58"/>
      <c r="F332" s="60"/>
      <c r="G332" s="60"/>
    </row>
    <row r="333" spans="1:7" ht="43.5">
      <c r="A333" s="78" t="s">
        <v>168</v>
      </c>
      <c r="B333" s="59" t="s">
        <v>6</v>
      </c>
      <c r="C333" s="58">
        <f>C335+C338+C339+C342+C347+C350+C352+C353+C354</f>
        <v>59919</v>
      </c>
      <c r="D333" s="58">
        <f>D335+D338+D339+D342+D347+D350+D352+D353+D354</f>
        <v>96360</v>
      </c>
      <c r="E333" s="58">
        <f>E335+E338+E339+E342+E347+E350+E352+E353+E354</f>
        <v>65570</v>
      </c>
      <c r="F333" s="58">
        <f>F335+F338+F339+F342+F347+F350+F352+F353+F354</f>
        <v>83655</v>
      </c>
      <c r="G333" s="58">
        <f>G335+G338+G339+G342+G347+G350+G352+G353+G354</f>
        <v>90620</v>
      </c>
    </row>
    <row r="334" spans="1:7" ht="45">
      <c r="A334" s="82" t="s">
        <v>153</v>
      </c>
      <c r="B334" s="59"/>
      <c r="C334" s="58"/>
      <c r="D334" s="58"/>
      <c r="E334" s="58"/>
      <c r="F334" s="60"/>
      <c r="G334" s="60"/>
    </row>
    <row r="335" spans="1:7" ht="30">
      <c r="A335" s="58" t="s">
        <v>140</v>
      </c>
      <c r="B335" s="59" t="s">
        <v>6</v>
      </c>
      <c r="C335" s="58">
        <v>44330</v>
      </c>
      <c r="D335" s="58">
        <v>86300</v>
      </c>
      <c r="E335" s="58">
        <v>53100</v>
      </c>
      <c r="F335" s="60">
        <v>67700</v>
      </c>
      <c r="G335" s="60">
        <v>71300</v>
      </c>
    </row>
    <row r="336" spans="1:7" ht="15.75">
      <c r="A336" s="58" t="s">
        <v>170</v>
      </c>
      <c r="B336" s="59" t="s">
        <v>6</v>
      </c>
      <c r="C336" s="58"/>
      <c r="D336" s="58"/>
      <c r="E336" s="58"/>
      <c r="F336" s="60"/>
      <c r="G336" s="60"/>
    </row>
    <row r="337" spans="1:7" ht="15.75">
      <c r="A337" s="58"/>
      <c r="B337" s="59"/>
      <c r="C337" s="58"/>
      <c r="D337" s="58"/>
      <c r="E337" s="58"/>
      <c r="F337" s="60"/>
      <c r="G337" s="60"/>
    </row>
    <row r="338" spans="1:7" ht="15.75">
      <c r="A338" s="58" t="s">
        <v>141</v>
      </c>
      <c r="B338" s="59" t="s">
        <v>6</v>
      </c>
      <c r="C338" s="58"/>
      <c r="D338" s="58">
        <v>20</v>
      </c>
      <c r="E338" s="58">
        <v>40</v>
      </c>
      <c r="F338" s="60">
        <v>60</v>
      </c>
      <c r="G338" s="60">
        <v>80</v>
      </c>
    </row>
    <row r="339" spans="1:7" ht="30">
      <c r="A339" s="58" t="s">
        <v>142</v>
      </c>
      <c r="B339" s="59" t="s">
        <v>6</v>
      </c>
      <c r="C339" s="58">
        <v>2035</v>
      </c>
      <c r="D339" s="58">
        <v>2070</v>
      </c>
      <c r="E339" s="58">
        <v>2400</v>
      </c>
      <c r="F339" s="60">
        <v>3900</v>
      </c>
      <c r="G339" s="60">
        <v>5000</v>
      </c>
    </row>
    <row r="340" spans="1:7" ht="15.75">
      <c r="A340" s="58" t="s">
        <v>144</v>
      </c>
      <c r="B340" s="59" t="s">
        <v>6</v>
      </c>
      <c r="C340" s="58"/>
      <c r="D340" s="58"/>
      <c r="E340" s="58"/>
      <c r="F340" s="60"/>
      <c r="G340" s="60"/>
    </row>
    <row r="341" spans="1:7" ht="15.75">
      <c r="A341" s="58"/>
      <c r="B341" s="59"/>
      <c r="C341" s="58"/>
      <c r="D341" s="58"/>
      <c r="E341" s="58"/>
      <c r="F341" s="60"/>
      <c r="G341" s="60"/>
    </row>
    <row r="342" spans="1:7" ht="15.75">
      <c r="A342" s="58" t="s">
        <v>143</v>
      </c>
      <c r="B342" s="59" t="s">
        <v>6</v>
      </c>
      <c r="C342" s="58">
        <v>10</v>
      </c>
      <c r="D342" s="58">
        <v>20</v>
      </c>
      <c r="E342" s="58">
        <v>50</v>
      </c>
      <c r="F342" s="60">
        <v>75</v>
      </c>
      <c r="G342" s="60">
        <v>90</v>
      </c>
    </row>
    <row r="343" spans="1:7" ht="15.75">
      <c r="A343" s="88" t="s">
        <v>145</v>
      </c>
      <c r="B343" s="59" t="s">
        <v>6</v>
      </c>
      <c r="C343" s="58"/>
      <c r="D343" s="58"/>
      <c r="E343" s="58"/>
      <c r="F343" s="60"/>
      <c r="G343" s="60"/>
    </row>
    <row r="344" spans="1:7" ht="15.75">
      <c r="A344" s="58"/>
      <c r="B344" s="59"/>
      <c r="C344" s="58"/>
      <c r="D344" s="58"/>
      <c r="E344" s="58"/>
      <c r="F344" s="60"/>
      <c r="G344" s="60"/>
    </row>
    <row r="345" spans="1:7" ht="15.75">
      <c r="A345" s="58" t="s">
        <v>208</v>
      </c>
      <c r="B345" s="59" t="s">
        <v>6</v>
      </c>
      <c r="C345" s="58"/>
      <c r="D345" s="58"/>
      <c r="E345" s="58"/>
      <c r="F345" s="60"/>
      <c r="G345" s="60"/>
    </row>
    <row r="346" spans="1:7" ht="15.75">
      <c r="A346" s="58"/>
      <c r="B346" s="59"/>
      <c r="C346" s="58"/>
      <c r="D346" s="58"/>
      <c r="E346" s="58"/>
      <c r="F346" s="60"/>
      <c r="G346" s="60"/>
    </row>
    <row r="347" spans="1:7" ht="15.75">
      <c r="A347" s="58" t="s">
        <v>150</v>
      </c>
      <c r="B347" s="59" t="s">
        <v>6</v>
      </c>
      <c r="C347" s="58">
        <v>1858</v>
      </c>
      <c r="D347" s="58">
        <v>2100</v>
      </c>
      <c r="E347" s="58">
        <v>2800</v>
      </c>
      <c r="F347" s="60">
        <v>3400</v>
      </c>
      <c r="G347" s="60">
        <v>4200</v>
      </c>
    </row>
    <row r="348" spans="1:7" ht="15.75">
      <c r="A348" s="58" t="s">
        <v>151</v>
      </c>
      <c r="B348" s="59" t="s">
        <v>6</v>
      </c>
      <c r="C348" s="58"/>
      <c r="D348" s="58"/>
      <c r="E348" s="58"/>
      <c r="F348" s="60"/>
      <c r="G348" s="60"/>
    </row>
    <row r="349" spans="1:7" ht="15.75">
      <c r="A349" s="58"/>
      <c r="B349" s="59"/>
      <c r="C349" s="58"/>
      <c r="D349" s="58"/>
      <c r="E349" s="58"/>
      <c r="F349" s="60"/>
      <c r="G349" s="60"/>
    </row>
    <row r="350" spans="1:7" ht="15.75">
      <c r="A350" s="58" t="s">
        <v>148</v>
      </c>
      <c r="B350" s="59" t="s">
        <v>6</v>
      </c>
      <c r="C350" s="58">
        <v>1189</v>
      </c>
      <c r="D350" s="58">
        <v>1200</v>
      </c>
      <c r="E350" s="58">
        <v>1300</v>
      </c>
      <c r="F350" s="60">
        <v>1400</v>
      </c>
      <c r="G350" s="60">
        <v>1500</v>
      </c>
    </row>
    <row r="351" spans="1:7" ht="15.75">
      <c r="A351" s="58"/>
      <c r="B351" s="59"/>
      <c r="C351" s="58"/>
      <c r="D351" s="58"/>
      <c r="E351" s="58"/>
      <c r="F351" s="60"/>
      <c r="G351" s="60"/>
    </row>
    <row r="352" spans="1:7" ht="30">
      <c r="A352" s="58" t="s">
        <v>149</v>
      </c>
      <c r="B352" s="59" t="s">
        <v>6</v>
      </c>
      <c r="C352" s="58">
        <v>1406</v>
      </c>
      <c r="D352" s="58">
        <v>1500</v>
      </c>
      <c r="E352" s="58">
        <v>1600</v>
      </c>
      <c r="F352" s="60">
        <v>1700</v>
      </c>
      <c r="G352" s="60">
        <v>1800</v>
      </c>
    </row>
    <row r="353" spans="1:7" ht="15.75">
      <c r="A353" s="58" t="s">
        <v>127</v>
      </c>
      <c r="B353" s="59" t="s">
        <v>6</v>
      </c>
      <c r="C353" s="58">
        <v>9077</v>
      </c>
      <c r="D353" s="58">
        <v>3100</v>
      </c>
      <c r="E353" s="58">
        <v>4200</v>
      </c>
      <c r="F353" s="60">
        <v>5300</v>
      </c>
      <c r="G353" s="60">
        <v>6500</v>
      </c>
    </row>
    <row r="354" spans="1:7" ht="45">
      <c r="A354" s="58" t="s">
        <v>152</v>
      </c>
      <c r="B354" s="59" t="s">
        <v>6</v>
      </c>
      <c r="C354" s="58">
        <v>14</v>
      </c>
      <c r="D354" s="58">
        <v>50</v>
      </c>
      <c r="E354" s="58">
        <v>80</v>
      </c>
      <c r="F354" s="60">
        <v>120</v>
      </c>
      <c r="G354" s="60">
        <v>150</v>
      </c>
    </row>
    <row r="355" spans="1:7" ht="15.75">
      <c r="A355" s="58"/>
      <c r="B355" s="59"/>
      <c r="C355" s="58"/>
      <c r="D355" s="58"/>
      <c r="E355" s="58"/>
      <c r="F355" s="60"/>
      <c r="G355" s="60"/>
    </row>
    <row r="356" spans="1:7" ht="29.25">
      <c r="A356" s="79" t="s">
        <v>70</v>
      </c>
      <c r="B356" s="59" t="s">
        <v>6</v>
      </c>
      <c r="C356" s="58">
        <f>C358+C360+C361+C365+C370+C374+C376+C377+C378</f>
        <v>150442</v>
      </c>
      <c r="D356" s="58">
        <f>D358+D360+D361+D365+D370+D374+D376+D377+D378</f>
        <v>22591</v>
      </c>
      <c r="E356" s="58">
        <f>E358+E360+E361+E365+E370+E374+E376+E377+E378</f>
        <v>19303</v>
      </c>
      <c r="F356" s="58">
        <f>F358+F360+F361+F365+F370+F374+F376+F377+F378</f>
        <v>19380</v>
      </c>
      <c r="G356" s="58">
        <f>G358+G360+G361+G365+G370+G374+G376+G377+G378</f>
        <v>19383</v>
      </c>
    </row>
    <row r="357" spans="1:7" ht="45">
      <c r="A357" s="82" t="s">
        <v>153</v>
      </c>
      <c r="B357" s="59"/>
      <c r="C357" s="58"/>
      <c r="D357" s="58"/>
      <c r="E357" s="58"/>
      <c r="F357" s="60"/>
      <c r="G357" s="60"/>
    </row>
    <row r="358" spans="1:7" ht="30">
      <c r="A358" s="58" t="s">
        <v>140</v>
      </c>
      <c r="B358" s="59" t="s">
        <v>6</v>
      </c>
      <c r="C358" s="58">
        <v>132936</v>
      </c>
      <c r="D358" s="58">
        <v>21126</v>
      </c>
      <c r="E358" s="58">
        <v>17728</v>
      </c>
      <c r="F358" s="60">
        <v>17728</v>
      </c>
      <c r="G358" s="60">
        <v>17728</v>
      </c>
    </row>
    <row r="359" spans="1:7" ht="15.75">
      <c r="A359" s="58"/>
      <c r="B359" s="59"/>
      <c r="C359" s="58"/>
      <c r="D359" s="58"/>
      <c r="E359" s="58"/>
      <c r="F359" s="60"/>
      <c r="G359" s="60"/>
    </row>
    <row r="360" spans="1:7" ht="15.75">
      <c r="A360" s="58" t="s">
        <v>141</v>
      </c>
      <c r="B360" s="59" t="s">
        <v>6</v>
      </c>
      <c r="C360" s="58"/>
      <c r="D360" s="58"/>
      <c r="E360" s="58"/>
      <c r="F360" s="60"/>
      <c r="G360" s="60"/>
    </row>
    <row r="361" spans="1:7" ht="30">
      <c r="A361" s="58" t="s">
        <v>142</v>
      </c>
      <c r="B361" s="59" t="s">
        <v>6</v>
      </c>
      <c r="C361" s="58">
        <v>716</v>
      </c>
      <c r="D361" s="58">
        <v>200</v>
      </c>
      <c r="E361" s="58">
        <v>230</v>
      </c>
      <c r="F361" s="60">
        <v>212</v>
      </c>
      <c r="G361" s="60">
        <v>110</v>
      </c>
    </row>
    <row r="362" spans="1:7" ht="15.75">
      <c r="A362" s="58" t="s">
        <v>257</v>
      </c>
      <c r="B362" s="59"/>
      <c r="C362" s="58">
        <v>716</v>
      </c>
      <c r="D362" s="58">
        <v>200</v>
      </c>
      <c r="E362" s="58">
        <v>230</v>
      </c>
      <c r="F362" s="60">
        <v>212</v>
      </c>
      <c r="G362" s="60">
        <v>110</v>
      </c>
    </row>
    <row r="363" spans="1:7" ht="15.75">
      <c r="A363" s="58" t="s">
        <v>144</v>
      </c>
      <c r="B363" s="59" t="s">
        <v>6</v>
      </c>
      <c r="C363" s="58"/>
      <c r="D363" s="58"/>
      <c r="E363" s="58"/>
      <c r="F363" s="60"/>
      <c r="G363" s="60"/>
    </row>
    <row r="364" spans="1:7" ht="15.75">
      <c r="A364" s="58"/>
      <c r="B364" s="59"/>
      <c r="C364" s="58"/>
      <c r="D364" s="58"/>
      <c r="E364" s="58"/>
      <c r="F364" s="60"/>
      <c r="G364" s="60"/>
    </row>
    <row r="365" spans="1:7" ht="15.75">
      <c r="A365" s="58" t="s">
        <v>143</v>
      </c>
      <c r="B365" s="59" t="s">
        <v>6</v>
      </c>
      <c r="C365" s="58"/>
      <c r="D365" s="58"/>
      <c r="E365" s="58"/>
      <c r="F365" s="60"/>
      <c r="G365" s="60"/>
    </row>
    <row r="366" spans="1:7" ht="15.75">
      <c r="A366" s="88" t="s">
        <v>145</v>
      </c>
      <c r="B366" s="59" t="s">
        <v>6</v>
      </c>
      <c r="C366" s="58"/>
      <c r="D366" s="58"/>
      <c r="E366" s="58"/>
      <c r="F366" s="60"/>
      <c r="G366" s="60"/>
    </row>
    <row r="367" spans="1:7" ht="15.75">
      <c r="A367" s="58"/>
      <c r="B367" s="59"/>
      <c r="C367" s="58"/>
      <c r="D367" s="58"/>
      <c r="E367" s="58"/>
      <c r="F367" s="60"/>
      <c r="G367" s="60"/>
    </row>
    <row r="368" spans="1:7" ht="15.75">
      <c r="A368" s="58" t="s">
        <v>208</v>
      </c>
      <c r="B368" s="59" t="s">
        <v>6</v>
      </c>
      <c r="C368" s="58"/>
      <c r="D368" s="58"/>
      <c r="E368" s="58"/>
      <c r="F368" s="60"/>
      <c r="G368" s="60"/>
    </row>
    <row r="369" spans="1:7" ht="15.75">
      <c r="A369" s="58"/>
      <c r="B369" s="59"/>
      <c r="C369" s="58"/>
      <c r="D369" s="58"/>
      <c r="E369" s="58"/>
      <c r="F369" s="60"/>
      <c r="G369" s="60"/>
    </row>
    <row r="370" spans="1:7" ht="15.75">
      <c r="A370" s="58" t="s">
        <v>150</v>
      </c>
      <c r="B370" s="59" t="s">
        <v>6</v>
      </c>
      <c r="C370" s="58"/>
      <c r="D370" s="58"/>
      <c r="E370" s="58"/>
      <c r="F370" s="60"/>
      <c r="G370" s="60"/>
    </row>
    <row r="371" spans="1:7" ht="15.75">
      <c r="A371" s="58"/>
      <c r="B371" s="59"/>
      <c r="C371" s="58"/>
      <c r="D371" s="58"/>
      <c r="E371" s="58"/>
      <c r="F371" s="60"/>
      <c r="G371" s="60"/>
    </row>
    <row r="372" spans="1:7" ht="15.75">
      <c r="A372" s="58" t="s">
        <v>151</v>
      </c>
      <c r="B372" s="59" t="s">
        <v>6</v>
      </c>
      <c r="C372" s="58"/>
      <c r="D372" s="58"/>
      <c r="E372" s="58"/>
      <c r="F372" s="60"/>
      <c r="G372" s="60"/>
    </row>
    <row r="373" spans="1:7" ht="15.75">
      <c r="A373" s="58"/>
      <c r="B373" s="59"/>
      <c r="C373" s="58"/>
      <c r="D373" s="58"/>
      <c r="E373" s="58"/>
      <c r="F373" s="60"/>
      <c r="G373" s="60"/>
    </row>
    <row r="374" spans="1:7" ht="15.75">
      <c r="A374" s="58" t="s">
        <v>148</v>
      </c>
      <c r="B374" s="59" t="s">
        <v>6</v>
      </c>
      <c r="C374" s="58">
        <v>40</v>
      </c>
      <c r="D374" s="58">
        <v>30</v>
      </c>
      <c r="E374" s="58">
        <v>10</v>
      </c>
      <c r="F374" s="60">
        <v>10</v>
      </c>
      <c r="G374" s="60">
        <v>10</v>
      </c>
    </row>
    <row r="375" spans="1:7" ht="15.75">
      <c r="A375" s="58"/>
      <c r="B375" s="59"/>
      <c r="C375" s="58"/>
      <c r="D375" s="58"/>
      <c r="E375" s="58"/>
      <c r="F375" s="60"/>
      <c r="G375" s="60"/>
    </row>
    <row r="376" spans="1:7" ht="30">
      <c r="A376" s="58" t="s">
        <v>149</v>
      </c>
      <c r="B376" s="59" t="s">
        <v>6</v>
      </c>
      <c r="C376" s="58">
        <v>53</v>
      </c>
      <c r="D376" s="58">
        <v>20</v>
      </c>
      <c r="E376" s="58">
        <v>15</v>
      </c>
      <c r="F376" s="60">
        <v>10</v>
      </c>
      <c r="G376" s="60">
        <v>10</v>
      </c>
    </row>
    <row r="377" spans="1:7" ht="15.75">
      <c r="A377" s="58" t="s">
        <v>127</v>
      </c>
      <c r="B377" s="59" t="s">
        <v>6</v>
      </c>
      <c r="C377" s="58">
        <v>16687</v>
      </c>
      <c r="D377" s="58">
        <v>1200</v>
      </c>
      <c r="E377" s="58">
        <v>1300</v>
      </c>
      <c r="F377" s="60">
        <v>1400</v>
      </c>
      <c r="G377" s="60">
        <v>1500</v>
      </c>
    </row>
    <row r="378" spans="1:7" ht="45">
      <c r="A378" s="58" t="s">
        <v>152</v>
      </c>
      <c r="B378" s="59" t="s">
        <v>6</v>
      </c>
      <c r="C378" s="58">
        <v>10</v>
      </c>
      <c r="D378" s="58">
        <v>15</v>
      </c>
      <c r="E378" s="58">
        <v>20</v>
      </c>
      <c r="F378" s="60">
        <v>20</v>
      </c>
      <c r="G378" s="60">
        <v>25</v>
      </c>
    </row>
    <row r="379" spans="1:7" ht="57.75">
      <c r="A379" s="79" t="s">
        <v>180</v>
      </c>
      <c r="B379" s="59" t="s">
        <v>6</v>
      </c>
      <c r="C379" s="58">
        <f>C381+C382+C383+C386+C391+C394+C396+C397+C398</f>
        <v>118087</v>
      </c>
      <c r="D379" s="58">
        <f>D381+D382+D383+D386+D391+D394+D396+D397+D398</f>
        <v>122235</v>
      </c>
      <c r="E379" s="58">
        <f>E381+E382+E383+E386+E391+E394+E396+E397+E398</f>
        <v>124725</v>
      </c>
      <c r="F379" s="58">
        <f>F381+F382+F383+F386+F391+F394+F396+F397+F398</f>
        <v>128143</v>
      </c>
      <c r="G379" s="58">
        <f>G381+G382+G383+G386+G391+G394+G396+G397+G398</f>
        <v>131861</v>
      </c>
    </row>
    <row r="380" spans="1:7" ht="45">
      <c r="A380" s="82" t="s">
        <v>153</v>
      </c>
      <c r="B380" s="59"/>
      <c r="C380" s="58"/>
      <c r="D380" s="58"/>
      <c r="E380" s="58"/>
      <c r="F380" s="60"/>
      <c r="G380" s="60"/>
    </row>
    <row r="381" spans="1:7" ht="30">
      <c r="A381" s="58" t="s">
        <v>140</v>
      </c>
      <c r="B381" s="59" t="s">
        <v>6</v>
      </c>
      <c r="C381" s="58">
        <v>110199</v>
      </c>
      <c r="D381" s="58">
        <v>113930</v>
      </c>
      <c r="E381" s="58">
        <v>115955</v>
      </c>
      <c r="F381" s="60">
        <v>118816</v>
      </c>
      <c r="G381" s="60">
        <v>121883</v>
      </c>
    </row>
    <row r="382" spans="1:7" ht="15.75">
      <c r="A382" s="58" t="s">
        <v>141</v>
      </c>
      <c r="B382" s="59" t="s">
        <v>6</v>
      </c>
      <c r="C382" s="58">
        <v>35</v>
      </c>
      <c r="D382" s="58">
        <v>36</v>
      </c>
      <c r="E382" s="58">
        <v>38</v>
      </c>
      <c r="F382" s="60">
        <v>41</v>
      </c>
      <c r="G382" s="60">
        <v>45</v>
      </c>
    </row>
    <row r="383" spans="1:7" ht="30">
      <c r="A383" s="58" t="s">
        <v>142</v>
      </c>
      <c r="B383" s="59" t="s">
        <v>6</v>
      </c>
      <c r="C383" s="58">
        <v>870</v>
      </c>
      <c r="D383" s="58">
        <v>910</v>
      </c>
      <c r="E383" s="58">
        <v>956</v>
      </c>
      <c r="F383" s="60">
        <v>1035</v>
      </c>
      <c r="G383" s="60">
        <v>1139</v>
      </c>
    </row>
    <row r="384" spans="1:7" ht="15.75">
      <c r="A384" s="58" t="s">
        <v>144</v>
      </c>
      <c r="B384" s="59" t="s">
        <v>6</v>
      </c>
      <c r="C384" s="58"/>
      <c r="D384" s="58"/>
      <c r="E384" s="58"/>
      <c r="F384" s="60"/>
      <c r="G384" s="60"/>
    </row>
    <row r="385" spans="1:7" ht="15.75">
      <c r="A385" s="58"/>
      <c r="B385" s="59"/>
      <c r="C385" s="58"/>
      <c r="D385" s="58"/>
      <c r="E385" s="58"/>
      <c r="F385" s="60"/>
      <c r="G385" s="60"/>
    </row>
    <row r="386" spans="1:7" ht="15.75">
      <c r="A386" s="58" t="s">
        <v>143</v>
      </c>
      <c r="B386" s="59" t="s">
        <v>6</v>
      </c>
      <c r="C386" s="58">
        <v>26</v>
      </c>
      <c r="D386" s="58">
        <v>27</v>
      </c>
      <c r="E386" s="58">
        <v>29</v>
      </c>
      <c r="F386" s="60">
        <v>32</v>
      </c>
      <c r="G386" s="60">
        <v>36</v>
      </c>
    </row>
    <row r="387" spans="1:7" ht="15.75">
      <c r="A387" s="88" t="s">
        <v>145</v>
      </c>
      <c r="B387" s="59" t="s">
        <v>6</v>
      </c>
      <c r="C387" s="58"/>
      <c r="D387" s="58"/>
      <c r="E387" s="58"/>
      <c r="F387" s="60"/>
      <c r="G387" s="60"/>
    </row>
    <row r="388" spans="1:7" ht="15.75">
      <c r="A388" s="58"/>
      <c r="B388" s="59"/>
      <c r="C388" s="58"/>
      <c r="D388" s="58"/>
      <c r="E388" s="58"/>
      <c r="F388" s="60"/>
      <c r="G388" s="60"/>
    </row>
    <row r="389" spans="1:7" ht="15.75">
      <c r="A389" s="58" t="s">
        <v>208</v>
      </c>
      <c r="B389" s="59" t="s">
        <v>6</v>
      </c>
      <c r="C389" s="58"/>
      <c r="D389" s="58"/>
      <c r="E389" s="58"/>
      <c r="F389" s="60"/>
      <c r="G389" s="60"/>
    </row>
    <row r="390" spans="1:7" ht="15.75">
      <c r="A390" s="58"/>
      <c r="B390" s="59"/>
      <c r="C390" s="58"/>
      <c r="D390" s="58"/>
      <c r="E390" s="58"/>
      <c r="F390" s="60"/>
      <c r="G390" s="60"/>
    </row>
    <row r="391" spans="1:7" ht="15.75">
      <c r="A391" s="58" t="s">
        <v>150</v>
      </c>
      <c r="B391" s="59" t="s">
        <v>6</v>
      </c>
      <c r="C391" s="58">
        <v>657</v>
      </c>
      <c r="D391" s="58">
        <v>746</v>
      </c>
      <c r="E391" s="58">
        <v>865</v>
      </c>
      <c r="F391" s="60">
        <v>1008</v>
      </c>
      <c r="G391" s="60">
        <v>1186</v>
      </c>
    </row>
    <row r="392" spans="1:7" ht="15.75">
      <c r="A392" s="58" t="s">
        <v>151</v>
      </c>
      <c r="B392" s="59" t="s">
        <v>6</v>
      </c>
      <c r="C392" s="58"/>
      <c r="D392" s="58"/>
      <c r="E392" s="58"/>
      <c r="F392" s="60"/>
      <c r="G392" s="60"/>
    </row>
    <row r="393" spans="1:7" ht="15.75">
      <c r="A393" s="58"/>
      <c r="B393" s="59"/>
      <c r="C393" s="58"/>
      <c r="D393" s="58"/>
      <c r="E393" s="58"/>
      <c r="F393" s="60"/>
      <c r="G393" s="60"/>
    </row>
    <row r="394" spans="1:7" ht="15.75">
      <c r="A394" s="58" t="s">
        <v>148</v>
      </c>
      <c r="B394" s="59" t="s">
        <v>6</v>
      </c>
      <c r="C394" s="58">
        <v>915</v>
      </c>
      <c r="D394" s="58">
        <v>970</v>
      </c>
      <c r="E394" s="58">
        <v>1030</v>
      </c>
      <c r="F394" s="60">
        <v>1096</v>
      </c>
      <c r="G394" s="60">
        <v>1166</v>
      </c>
    </row>
    <row r="395" spans="1:7" ht="15.75">
      <c r="A395" s="58"/>
      <c r="B395" s="59"/>
      <c r="C395" s="58"/>
      <c r="D395" s="58"/>
      <c r="E395" s="58"/>
      <c r="F395" s="60"/>
      <c r="G395" s="60"/>
    </row>
    <row r="396" spans="1:7" ht="30">
      <c r="A396" s="58" t="s">
        <v>149</v>
      </c>
      <c r="B396" s="59" t="s">
        <v>6</v>
      </c>
      <c r="C396" s="58">
        <v>911</v>
      </c>
      <c r="D396" s="58">
        <v>967</v>
      </c>
      <c r="E396" s="58">
        <v>1027</v>
      </c>
      <c r="F396" s="60">
        <v>1091</v>
      </c>
      <c r="G396" s="60">
        <v>1159</v>
      </c>
    </row>
    <row r="397" spans="1:7" ht="15.75">
      <c r="A397" s="58" t="s">
        <v>127</v>
      </c>
      <c r="B397" s="59" t="s">
        <v>6</v>
      </c>
      <c r="C397" s="58">
        <v>3935</v>
      </c>
      <c r="D397" s="58">
        <v>4110</v>
      </c>
      <c r="E397" s="58">
        <v>4285</v>
      </c>
      <c r="F397" s="60">
        <v>4483</v>
      </c>
      <c r="G397" s="60">
        <v>4704</v>
      </c>
    </row>
    <row r="398" spans="1:7" ht="45">
      <c r="A398" s="58" t="s">
        <v>152</v>
      </c>
      <c r="B398" s="59" t="s">
        <v>6</v>
      </c>
      <c r="C398" s="58">
        <v>539</v>
      </c>
      <c r="D398" s="58">
        <v>539</v>
      </c>
      <c r="E398" s="58">
        <v>540</v>
      </c>
      <c r="F398" s="60">
        <v>541</v>
      </c>
      <c r="G398" s="60">
        <v>543</v>
      </c>
    </row>
    <row r="399" spans="1:7" ht="15.75">
      <c r="A399" s="138"/>
      <c r="B399" s="139"/>
      <c r="C399" s="139"/>
      <c r="D399" s="139"/>
      <c r="E399" s="139"/>
      <c r="F399" s="139"/>
      <c r="G399" s="140"/>
    </row>
    <row r="400" spans="1:7" ht="21" customHeight="1">
      <c r="A400" s="148" t="s">
        <v>56</v>
      </c>
      <c r="B400" s="148"/>
      <c r="C400" s="148"/>
      <c r="D400" s="148"/>
      <c r="E400" s="148"/>
      <c r="F400" s="148"/>
      <c r="G400" s="148"/>
    </row>
    <row r="401" spans="1:7" ht="25.5" customHeight="1">
      <c r="A401" s="79" t="s">
        <v>11</v>
      </c>
      <c r="B401" s="93" t="s">
        <v>6</v>
      </c>
      <c r="C401" s="58">
        <f>C403+C409+C415</f>
        <v>-195667</v>
      </c>
      <c r="D401" s="58">
        <f>D403+D409+D415</f>
        <v>4750</v>
      </c>
      <c r="E401" s="58">
        <f>E403+E409+E415</f>
        <v>6630</v>
      </c>
      <c r="F401" s="58">
        <f>F403+F409+F415</f>
        <v>7420</v>
      </c>
      <c r="G401" s="58">
        <f>G403+G409+G415</f>
        <v>8200</v>
      </c>
    </row>
    <row r="402" spans="1:7" ht="45">
      <c r="A402" s="82" t="s">
        <v>153</v>
      </c>
      <c r="B402" s="59"/>
      <c r="C402" s="58"/>
      <c r="D402" s="58"/>
      <c r="E402" s="58"/>
      <c r="F402" s="60"/>
      <c r="G402" s="60"/>
    </row>
    <row r="403" spans="1:7" ht="30">
      <c r="A403" s="58" t="s">
        <v>140</v>
      </c>
      <c r="B403" s="59" t="s">
        <v>6</v>
      </c>
      <c r="C403" s="58">
        <f>C438-C468</f>
        <v>-187659</v>
      </c>
      <c r="D403" s="58">
        <f>D438-D468</f>
        <v>3100</v>
      </c>
      <c r="E403" s="58">
        <f>E438-E468</f>
        <v>3800</v>
      </c>
      <c r="F403" s="58">
        <f>F438-F468</f>
        <v>4200</v>
      </c>
      <c r="G403" s="58">
        <f>G438-G468</f>
        <v>4500</v>
      </c>
    </row>
    <row r="404" spans="1:7" ht="15.75">
      <c r="A404" s="58"/>
      <c r="B404" s="59"/>
      <c r="C404" s="58"/>
      <c r="D404" s="58"/>
      <c r="E404" s="58"/>
      <c r="F404" s="60"/>
      <c r="G404" s="60"/>
    </row>
    <row r="405" spans="1:7" ht="15.75">
      <c r="A405" s="58" t="s">
        <v>169</v>
      </c>
      <c r="B405" s="59" t="s">
        <v>6</v>
      </c>
      <c r="C405" s="58"/>
      <c r="D405" s="58"/>
      <c r="E405" s="58"/>
      <c r="F405" s="60"/>
      <c r="G405" s="60"/>
    </row>
    <row r="406" spans="1:7" ht="15.75">
      <c r="A406" s="58"/>
      <c r="B406" s="59"/>
      <c r="C406" s="58"/>
      <c r="D406" s="58"/>
      <c r="E406" s="58"/>
      <c r="F406" s="60"/>
      <c r="G406" s="60"/>
    </row>
    <row r="407" spans="1:7" ht="15.75">
      <c r="A407" s="58" t="s">
        <v>170</v>
      </c>
      <c r="B407" s="59" t="s">
        <v>6</v>
      </c>
      <c r="C407" s="58"/>
      <c r="D407" s="58"/>
      <c r="E407" s="58"/>
      <c r="F407" s="60"/>
      <c r="G407" s="60"/>
    </row>
    <row r="408" spans="1:7" ht="15.75">
      <c r="A408" s="58"/>
      <c r="B408" s="59"/>
      <c r="C408" s="58"/>
      <c r="D408" s="58"/>
      <c r="E408" s="58"/>
      <c r="F408" s="60"/>
      <c r="G408" s="60"/>
    </row>
    <row r="409" spans="1:7" ht="15.75">
      <c r="A409" s="58" t="s">
        <v>141</v>
      </c>
      <c r="B409" s="59" t="s">
        <v>6</v>
      </c>
      <c r="C409" s="58">
        <f>C443-C469</f>
        <v>-7018</v>
      </c>
      <c r="D409" s="58">
        <f>D443-D469</f>
        <v>1000</v>
      </c>
      <c r="E409" s="58">
        <f>E443-E469</f>
        <v>2100</v>
      </c>
      <c r="F409" s="58">
        <f>F443-F469</f>
        <v>2400</v>
      </c>
      <c r="G409" s="58">
        <f>G443-G469</f>
        <v>2500</v>
      </c>
    </row>
    <row r="410" spans="1:7" ht="15.75">
      <c r="A410" s="58"/>
      <c r="B410" s="59"/>
      <c r="C410" s="58"/>
      <c r="D410" s="58"/>
      <c r="E410" s="58"/>
      <c r="F410" s="60"/>
      <c r="G410" s="60"/>
    </row>
    <row r="411" spans="1:7" ht="30">
      <c r="A411" s="58" t="s">
        <v>142</v>
      </c>
      <c r="B411" s="59" t="s">
        <v>6</v>
      </c>
      <c r="C411" s="58"/>
      <c r="D411" s="58"/>
      <c r="E411" s="58"/>
      <c r="F411" s="60"/>
      <c r="G411" s="60"/>
    </row>
    <row r="412" spans="1:7" ht="15.75">
      <c r="A412" s="58"/>
      <c r="B412" s="59"/>
      <c r="C412" s="58"/>
      <c r="D412" s="58"/>
      <c r="E412" s="58"/>
      <c r="F412" s="60"/>
      <c r="G412" s="60"/>
    </row>
    <row r="413" spans="1:7" ht="15.75">
      <c r="A413" s="58" t="s">
        <v>144</v>
      </c>
      <c r="B413" s="59" t="s">
        <v>6</v>
      </c>
      <c r="C413" s="58"/>
      <c r="D413" s="58"/>
      <c r="E413" s="58"/>
      <c r="F413" s="60"/>
      <c r="G413" s="60"/>
    </row>
    <row r="414" spans="1:7" ht="15.75">
      <c r="A414" s="58"/>
      <c r="B414" s="59"/>
      <c r="C414" s="58"/>
      <c r="D414" s="58"/>
      <c r="E414" s="58"/>
      <c r="F414" s="60"/>
      <c r="G414" s="60"/>
    </row>
    <row r="415" spans="1:7" ht="15.75">
      <c r="A415" s="58" t="s">
        <v>143</v>
      </c>
      <c r="B415" s="59" t="s">
        <v>6</v>
      </c>
      <c r="C415" s="58">
        <f>C448-C474</f>
        <v>-990</v>
      </c>
      <c r="D415" s="58">
        <f>D448-D474</f>
        <v>650</v>
      </c>
      <c r="E415" s="58">
        <f>E448-E474</f>
        <v>730</v>
      </c>
      <c r="F415" s="58">
        <f>F448-F474</f>
        <v>820</v>
      </c>
      <c r="G415" s="58">
        <f>G448-G474</f>
        <v>1200</v>
      </c>
    </row>
    <row r="416" spans="1:7" ht="15.75">
      <c r="A416" s="58"/>
      <c r="B416" s="59"/>
      <c r="C416" s="58"/>
      <c r="D416" s="58"/>
      <c r="E416" s="58"/>
      <c r="F416" s="60"/>
      <c r="G416" s="60"/>
    </row>
    <row r="417" spans="1:7" ht="15.75">
      <c r="A417" s="88" t="s">
        <v>145</v>
      </c>
      <c r="B417" s="59" t="s">
        <v>6</v>
      </c>
      <c r="C417" s="58"/>
      <c r="D417" s="58"/>
      <c r="E417" s="58"/>
      <c r="F417" s="60"/>
      <c r="G417" s="60"/>
    </row>
    <row r="418" spans="1:7" ht="15.75">
      <c r="A418" s="58"/>
      <c r="B418" s="59"/>
      <c r="C418" s="58"/>
      <c r="D418" s="58"/>
      <c r="E418" s="58"/>
      <c r="F418" s="60"/>
      <c r="G418" s="60"/>
    </row>
    <row r="419" spans="1:7" ht="15.75">
      <c r="A419" s="58" t="s">
        <v>208</v>
      </c>
      <c r="B419" s="59" t="s">
        <v>6</v>
      </c>
      <c r="C419" s="58"/>
      <c r="D419" s="58"/>
      <c r="E419" s="58"/>
      <c r="F419" s="60"/>
      <c r="G419" s="60"/>
    </row>
    <row r="420" spans="1:7" ht="15.75">
      <c r="A420" s="58"/>
      <c r="B420" s="59"/>
      <c r="C420" s="58"/>
      <c r="D420" s="58"/>
      <c r="E420" s="58"/>
      <c r="F420" s="60"/>
      <c r="G420" s="60"/>
    </row>
    <row r="421" spans="1:7" ht="15.75">
      <c r="A421" s="58" t="s">
        <v>150</v>
      </c>
      <c r="B421" s="59" t="s">
        <v>6</v>
      </c>
      <c r="C421" s="58">
        <f>C453-C477</f>
        <v>0</v>
      </c>
      <c r="D421" s="58"/>
      <c r="E421" s="58"/>
      <c r="F421" s="60"/>
      <c r="G421" s="60"/>
    </row>
    <row r="422" spans="1:7" ht="15.75">
      <c r="A422" s="58"/>
      <c r="B422" s="59"/>
      <c r="C422" s="58"/>
      <c r="D422" s="58"/>
      <c r="E422" s="58"/>
      <c r="F422" s="60"/>
      <c r="G422" s="60"/>
    </row>
    <row r="423" spans="1:7" ht="15.75">
      <c r="A423" s="58" t="s">
        <v>151</v>
      </c>
      <c r="B423" s="59" t="s">
        <v>6</v>
      </c>
      <c r="C423" s="58"/>
      <c r="D423" s="58"/>
      <c r="E423" s="58"/>
      <c r="F423" s="60"/>
      <c r="G423" s="60"/>
    </row>
    <row r="424" spans="1:7" ht="15.75">
      <c r="A424" s="58"/>
      <c r="B424" s="59"/>
      <c r="C424" s="58"/>
      <c r="D424" s="58"/>
      <c r="E424" s="58"/>
      <c r="F424" s="60"/>
      <c r="G424" s="60"/>
    </row>
    <row r="425" spans="1:7" ht="15.75">
      <c r="A425" s="58" t="s">
        <v>148</v>
      </c>
      <c r="B425" s="59" t="s">
        <v>6</v>
      </c>
      <c r="C425" s="58"/>
      <c r="D425" s="58"/>
      <c r="E425" s="58"/>
      <c r="F425" s="60"/>
      <c r="G425" s="60"/>
    </row>
    <row r="426" spans="1:7" ht="15.75">
      <c r="A426" s="58"/>
      <c r="B426" s="59"/>
      <c r="C426" s="58"/>
      <c r="D426" s="58"/>
      <c r="E426" s="58"/>
      <c r="F426" s="60"/>
      <c r="G426" s="60"/>
    </row>
    <row r="427" spans="1:7" ht="30">
      <c r="A427" s="58" t="s">
        <v>149</v>
      </c>
      <c r="B427" s="59" t="s">
        <v>6</v>
      </c>
      <c r="C427" s="58"/>
      <c r="D427" s="58"/>
      <c r="E427" s="58"/>
      <c r="F427" s="60"/>
      <c r="G427" s="60"/>
    </row>
    <row r="428" spans="1:7" ht="15.75">
      <c r="A428" s="58"/>
      <c r="B428" s="59"/>
      <c r="C428" s="58"/>
      <c r="D428" s="58"/>
      <c r="E428" s="58"/>
      <c r="F428" s="60"/>
      <c r="G428" s="60"/>
    </row>
    <row r="429" spans="1:7" ht="15.75">
      <c r="A429" s="58" t="s">
        <v>127</v>
      </c>
      <c r="B429" s="59" t="s">
        <v>6</v>
      </c>
      <c r="C429" s="58"/>
      <c r="D429" s="58"/>
      <c r="E429" s="58"/>
      <c r="F429" s="60"/>
      <c r="G429" s="60"/>
    </row>
    <row r="430" spans="1:7" ht="15.75">
      <c r="A430" s="58"/>
      <c r="B430" s="59"/>
      <c r="C430" s="58"/>
      <c r="D430" s="58"/>
      <c r="E430" s="58"/>
      <c r="F430" s="60"/>
      <c r="G430" s="60"/>
    </row>
    <row r="431" spans="1:7" ht="45">
      <c r="A431" s="58" t="s">
        <v>152</v>
      </c>
      <c r="B431" s="59" t="s">
        <v>6</v>
      </c>
      <c r="C431" s="58"/>
      <c r="D431" s="58"/>
      <c r="E431" s="58"/>
      <c r="F431" s="60"/>
      <c r="G431" s="60"/>
    </row>
    <row r="432" spans="1:7" ht="15.75">
      <c r="A432" s="58"/>
      <c r="B432" s="59"/>
      <c r="C432" s="58"/>
      <c r="D432" s="58"/>
      <c r="E432" s="58"/>
      <c r="F432" s="60"/>
      <c r="G432" s="60"/>
    </row>
    <row r="433" spans="1:7" ht="8.25" customHeight="1">
      <c r="A433" s="58"/>
      <c r="B433" s="59"/>
      <c r="C433" s="58"/>
      <c r="D433" s="58"/>
      <c r="E433" s="58"/>
      <c r="F433" s="60"/>
      <c r="G433" s="60"/>
    </row>
    <row r="434" spans="1:7" ht="15.75">
      <c r="A434" s="58" t="s">
        <v>12</v>
      </c>
      <c r="B434" s="83"/>
      <c r="C434" s="58"/>
      <c r="D434" s="58"/>
      <c r="E434" s="58"/>
      <c r="F434" s="60"/>
      <c r="G434" s="60"/>
    </row>
    <row r="435" spans="1:7" ht="15.75">
      <c r="A435" s="58"/>
      <c r="B435" s="83"/>
      <c r="C435" s="58"/>
      <c r="D435" s="58"/>
      <c r="E435" s="58"/>
      <c r="F435" s="60"/>
      <c r="G435" s="60"/>
    </row>
    <row r="436" spans="1:7" ht="15.75">
      <c r="A436" s="58" t="s">
        <v>63</v>
      </c>
      <c r="B436" s="59" t="s">
        <v>6</v>
      </c>
      <c r="C436" s="58">
        <f>C438+C443+C444+C446+C448+C449+C451+C453+C455+C457+C459+C461+C463</f>
        <v>2614</v>
      </c>
      <c r="D436" s="58">
        <f>D438+D443+D444+D446+D448+D449+D451+D453+D455+D457+D459+D461+D463</f>
        <v>5750</v>
      </c>
      <c r="E436" s="58">
        <f>E438+E443+E444+E446+E448+E449+E451+E453+E455+E457+E459+E461+E463</f>
        <v>6630</v>
      </c>
      <c r="F436" s="58">
        <f>F438+F443+F444+F446+F448+F449+F451+F453+F455+F457+F459+F461+F463</f>
        <v>7420</v>
      </c>
      <c r="G436" s="58">
        <f>G438+G443+G444+G446+G448+G449+G451+G453+G455+G457+G459+G461+G463</f>
        <v>8200</v>
      </c>
    </row>
    <row r="437" spans="1:7" ht="45">
      <c r="A437" s="82" t="s">
        <v>153</v>
      </c>
      <c r="B437" s="59"/>
      <c r="C437" s="58"/>
      <c r="D437" s="58"/>
      <c r="E437" s="58"/>
      <c r="F437" s="60"/>
      <c r="G437" s="60"/>
    </row>
    <row r="438" spans="1:7" ht="30">
      <c r="A438" s="58" t="s">
        <v>140</v>
      </c>
      <c r="B438" s="59" t="s">
        <v>6</v>
      </c>
      <c r="C438" s="58">
        <v>251</v>
      </c>
      <c r="D438" s="58">
        <v>3100</v>
      </c>
      <c r="E438" s="58">
        <v>3800</v>
      </c>
      <c r="F438" s="60">
        <v>4200</v>
      </c>
      <c r="G438" s="60">
        <v>4500</v>
      </c>
    </row>
    <row r="439" spans="1:7" ht="15.75">
      <c r="A439" s="58" t="s">
        <v>169</v>
      </c>
      <c r="B439" s="59" t="s">
        <v>6</v>
      </c>
      <c r="C439" s="58"/>
      <c r="D439" s="58"/>
      <c r="E439" s="58"/>
      <c r="F439" s="60"/>
      <c r="G439" s="60"/>
    </row>
    <row r="440" spans="1:7" ht="15.75">
      <c r="A440" s="58"/>
      <c r="B440" s="59"/>
      <c r="C440" s="58"/>
      <c r="D440" s="58"/>
      <c r="E440" s="58"/>
      <c r="F440" s="60"/>
      <c r="G440" s="60"/>
    </row>
    <row r="441" spans="1:7" ht="15.75">
      <c r="A441" s="58" t="s">
        <v>170</v>
      </c>
      <c r="B441" s="59" t="s">
        <v>6</v>
      </c>
      <c r="C441" s="58"/>
      <c r="D441" s="58"/>
      <c r="E441" s="58"/>
      <c r="F441" s="60"/>
      <c r="G441" s="60"/>
    </row>
    <row r="442" spans="1:7" ht="15.75">
      <c r="A442" s="58"/>
      <c r="B442" s="59"/>
      <c r="C442" s="58"/>
      <c r="D442" s="58"/>
      <c r="E442" s="58"/>
      <c r="F442" s="60"/>
      <c r="G442" s="60"/>
    </row>
    <row r="443" spans="1:7" ht="15.75">
      <c r="A443" s="58" t="s">
        <v>141</v>
      </c>
      <c r="B443" s="59" t="s">
        <v>6</v>
      </c>
      <c r="C443" s="58">
        <v>1991</v>
      </c>
      <c r="D443" s="58">
        <v>2000</v>
      </c>
      <c r="E443" s="58">
        <v>2100</v>
      </c>
      <c r="F443" s="60">
        <v>2400</v>
      </c>
      <c r="G443" s="60">
        <v>2500</v>
      </c>
    </row>
    <row r="444" spans="1:7" ht="30">
      <c r="A444" s="58" t="s">
        <v>142</v>
      </c>
      <c r="B444" s="59" t="s">
        <v>6</v>
      </c>
      <c r="C444" s="58"/>
      <c r="D444" s="58"/>
      <c r="E444" s="58"/>
      <c r="F444" s="60"/>
      <c r="G444" s="60"/>
    </row>
    <row r="445" spans="1:7" ht="15.75">
      <c r="A445" s="58"/>
      <c r="B445" s="59"/>
      <c r="C445" s="58"/>
      <c r="D445" s="58"/>
      <c r="E445" s="58"/>
      <c r="F445" s="60"/>
      <c r="G445" s="60"/>
    </row>
    <row r="446" spans="1:7" ht="15.75">
      <c r="A446" s="58" t="s">
        <v>144</v>
      </c>
      <c r="B446" s="59" t="s">
        <v>6</v>
      </c>
      <c r="C446" s="58"/>
      <c r="D446" s="58"/>
      <c r="E446" s="58"/>
      <c r="F446" s="60"/>
      <c r="G446" s="60"/>
    </row>
    <row r="447" spans="1:7" ht="15.75">
      <c r="A447" s="58"/>
      <c r="B447" s="59"/>
      <c r="C447" s="58"/>
      <c r="D447" s="58"/>
      <c r="E447" s="58"/>
      <c r="F447" s="60"/>
      <c r="G447" s="60"/>
    </row>
    <row r="448" spans="1:7" ht="15.75">
      <c r="A448" s="58" t="s">
        <v>143</v>
      </c>
      <c r="B448" s="59" t="s">
        <v>6</v>
      </c>
      <c r="C448" s="58">
        <v>372</v>
      </c>
      <c r="D448" s="58">
        <v>650</v>
      </c>
      <c r="E448" s="58">
        <v>730</v>
      </c>
      <c r="F448" s="60">
        <v>820</v>
      </c>
      <c r="G448" s="60">
        <v>1200</v>
      </c>
    </row>
    <row r="449" spans="1:7" ht="15.75">
      <c r="A449" s="88" t="s">
        <v>145</v>
      </c>
      <c r="B449" s="59" t="s">
        <v>6</v>
      </c>
      <c r="C449" s="58"/>
      <c r="D449" s="58"/>
      <c r="E449" s="58"/>
      <c r="F449" s="60"/>
      <c r="G449" s="60"/>
    </row>
    <row r="450" spans="1:7" ht="15.75">
      <c r="A450" s="58"/>
      <c r="B450" s="59"/>
      <c r="C450" s="58"/>
      <c r="D450" s="58"/>
      <c r="E450" s="58"/>
      <c r="F450" s="60"/>
      <c r="G450" s="60"/>
    </row>
    <row r="451" spans="1:7" ht="15.75">
      <c r="A451" s="58" t="s">
        <v>208</v>
      </c>
      <c r="B451" s="59" t="s">
        <v>6</v>
      </c>
      <c r="C451" s="58"/>
      <c r="D451" s="58"/>
      <c r="E451" s="58"/>
      <c r="F451" s="60"/>
      <c r="G451" s="60"/>
    </row>
    <row r="452" spans="1:7" ht="15.75">
      <c r="A452" s="58"/>
      <c r="B452" s="59"/>
      <c r="C452" s="58"/>
      <c r="D452" s="58"/>
      <c r="E452" s="58"/>
      <c r="F452" s="60"/>
      <c r="G452" s="60"/>
    </row>
    <row r="453" spans="1:7" ht="15.75">
      <c r="A453" s="58" t="s">
        <v>150</v>
      </c>
      <c r="B453" s="59" t="s">
        <v>6</v>
      </c>
      <c r="C453" s="58"/>
      <c r="D453" s="58"/>
      <c r="E453" s="58"/>
      <c r="F453" s="60"/>
      <c r="G453" s="60"/>
    </row>
    <row r="454" spans="1:7" ht="15.75">
      <c r="A454" s="58"/>
      <c r="B454" s="59"/>
      <c r="C454" s="58"/>
      <c r="D454" s="58"/>
      <c r="E454" s="58"/>
      <c r="F454" s="60"/>
      <c r="G454" s="60"/>
    </row>
    <row r="455" spans="1:7" ht="15.75">
      <c r="A455" s="58" t="s">
        <v>151</v>
      </c>
      <c r="B455" s="59" t="s">
        <v>6</v>
      </c>
      <c r="C455" s="58"/>
      <c r="D455" s="58"/>
      <c r="E455" s="58"/>
      <c r="F455" s="60"/>
      <c r="G455" s="60"/>
    </row>
    <row r="456" spans="1:7" ht="15.75">
      <c r="A456" s="58"/>
      <c r="B456" s="59"/>
      <c r="C456" s="58"/>
      <c r="D456" s="58"/>
      <c r="E456" s="58"/>
      <c r="F456" s="60"/>
      <c r="G456" s="60"/>
    </row>
    <row r="457" spans="1:7" ht="15.75">
      <c r="A457" s="58" t="s">
        <v>148</v>
      </c>
      <c r="B457" s="59" t="s">
        <v>6</v>
      </c>
      <c r="C457" s="58"/>
      <c r="D457" s="58"/>
      <c r="E457" s="58"/>
      <c r="F457" s="60"/>
      <c r="G457" s="60"/>
    </row>
    <row r="458" spans="1:7" ht="15.75">
      <c r="A458" s="58"/>
      <c r="B458" s="59"/>
      <c r="C458" s="58"/>
      <c r="D458" s="58"/>
      <c r="E458" s="58"/>
      <c r="F458" s="60"/>
      <c r="G458" s="60"/>
    </row>
    <row r="459" spans="1:7" ht="30">
      <c r="A459" s="58" t="s">
        <v>149</v>
      </c>
      <c r="B459" s="59" t="s">
        <v>6</v>
      </c>
      <c r="C459" s="58"/>
      <c r="D459" s="58"/>
      <c r="E459" s="58"/>
      <c r="F459" s="60"/>
      <c r="G459" s="60"/>
    </row>
    <row r="460" spans="1:7" ht="15.75">
      <c r="A460" s="58"/>
      <c r="B460" s="59"/>
      <c r="C460" s="58"/>
      <c r="D460" s="58"/>
      <c r="E460" s="58"/>
      <c r="F460" s="60"/>
      <c r="G460" s="60"/>
    </row>
    <row r="461" spans="1:7" ht="15.75">
      <c r="A461" s="58" t="s">
        <v>127</v>
      </c>
      <c r="B461" s="59" t="s">
        <v>6</v>
      </c>
      <c r="C461" s="58"/>
      <c r="D461" s="58"/>
      <c r="E461" s="58"/>
      <c r="F461" s="60"/>
      <c r="G461" s="60"/>
    </row>
    <row r="462" spans="1:7" ht="15.75">
      <c r="A462" s="58"/>
      <c r="B462" s="59"/>
      <c r="C462" s="58"/>
      <c r="D462" s="58"/>
      <c r="E462" s="58"/>
      <c r="F462" s="60"/>
      <c r="G462" s="60"/>
    </row>
    <row r="463" spans="1:7" ht="45">
      <c r="A463" s="58" t="s">
        <v>152</v>
      </c>
      <c r="B463" s="59" t="s">
        <v>6</v>
      </c>
      <c r="C463" s="58"/>
      <c r="D463" s="58"/>
      <c r="E463" s="58"/>
      <c r="F463" s="60"/>
      <c r="G463" s="60"/>
    </row>
    <row r="464" spans="1:7" ht="15.75">
      <c r="A464" s="58"/>
      <c r="B464" s="59"/>
      <c r="C464" s="58"/>
      <c r="D464" s="58"/>
      <c r="E464" s="58"/>
      <c r="F464" s="60"/>
      <c r="G464" s="60"/>
    </row>
    <row r="465" spans="1:7" ht="10.5" customHeight="1">
      <c r="A465" s="58"/>
      <c r="B465" s="83"/>
      <c r="C465" s="58"/>
      <c r="D465" s="58"/>
      <c r="E465" s="58"/>
      <c r="F465" s="60"/>
      <c r="G465" s="60"/>
    </row>
    <row r="466" spans="1:7" ht="15.75">
      <c r="A466" s="79" t="s">
        <v>15</v>
      </c>
      <c r="B466" s="59" t="s">
        <v>6</v>
      </c>
      <c r="C466" s="58">
        <f>C468+C469+C470+C474+C477</f>
        <v>198281</v>
      </c>
      <c r="D466" s="58">
        <f>D468+D469+D470+D474+D477</f>
        <v>1000</v>
      </c>
      <c r="E466" s="58">
        <f>E468+E469+E470+E474+E477</f>
        <v>0</v>
      </c>
      <c r="F466" s="58">
        <f>F468+F469+F470+F474+F477</f>
        <v>0</v>
      </c>
      <c r="G466" s="58">
        <f>G468+G469+G470+G474+G477</f>
        <v>0</v>
      </c>
    </row>
    <row r="467" spans="1:7" ht="45">
      <c r="A467" s="82" t="s">
        <v>153</v>
      </c>
      <c r="B467" s="59"/>
      <c r="C467" s="58"/>
      <c r="D467" s="58"/>
      <c r="E467" s="58"/>
      <c r="F467" s="60"/>
      <c r="G467" s="60"/>
    </row>
    <row r="468" spans="1:7" ht="30">
      <c r="A468" s="58" t="s">
        <v>140</v>
      </c>
      <c r="B468" s="59" t="s">
        <v>6</v>
      </c>
      <c r="C468" s="58">
        <v>187910</v>
      </c>
      <c r="D468" s="58">
        <v>0</v>
      </c>
      <c r="E468" s="58">
        <v>0</v>
      </c>
      <c r="F468" s="60">
        <v>0</v>
      </c>
      <c r="G468" s="60">
        <v>0</v>
      </c>
    </row>
    <row r="469" spans="1:7" ht="15.75">
      <c r="A469" s="58" t="s">
        <v>141</v>
      </c>
      <c r="B469" s="59" t="s">
        <v>6</v>
      </c>
      <c r="C469" s="58">
        <v>9009</v>
      </c>
      <c r="D469" s="58">
        <v>1000</v>
      </c>
      <c r="E469" s="58">
        <v>0</v>
      </c>
      <c r="F469" s="60">
        <v>0</v>
      </c>
      <c r="G469" s="60">
        <v>0</v>
      </c>
    </row>
    <row r="470" spans="1:7" ht="30">
      <c r="A470" s="58" t="s">
        <v>142</v>
      </c>
      <c r="B470" s="59" t="s">
        <v>6</v>
      </c>
      <c r="C470" s="58"/>
      <c r="D470" s="58"/>
      <c r="E470" s="58"/>
      <c r="F470" s="60"/>
      <c r="G470" s="60"/>
    </row>
    <row r="471" spans="1:7" ht="15.75">
      <c r="A471" s="58"/>
      <c r="B471" s="59"/>
      <c r="C471" s="58"/>
      <c r="D471" s="58"/>
      <c r="E471" s="58"/>
      <c r="F471" s="60"/>
      <c r="G471" s="60"/>
    </row>
    <row r="472" spans="1:7" ht="15.75">
      <c r="A472" s="58" t="s">
        <v>144</v>
      </c>
      <c r="B472" s="59" t="s">
        <v>6</v>
      </c>
      <c r="C472" s="58"/>
      <c r="D472" s="58"/>
      <c r="E472" s="58"/>
      <c r="F472" s="60"/>
      <c r="G472" s="60"/>
    </row>
    <row r="473" spans="1:7" ht="15.75">
      <c r="A473" s="58"/>
      <c r="B473" s="59"/>
      <c r="C473" s="58"/>
      <c r="D473" s="58"/>
      <c r="E473" s="58"/>
      <c r="F473" s="60"/>
      <c r="G473" s="60"/>
    </row>
    <row r="474" spans="1:7" ht="15.75">
      <c r="A474" s="58" t="s">
        <v>143</v>
      </c>
      <c r="B474" s="59" t="s">
        <v>6</v>
      </c>
      <c r="C474" s="58">
        <v>1362</v>
      </c>
      <c r="D474" s="58">
        <v>0</v>
      </c>
      <c r="E474" s="58">
        <v>0</v>
      </c>
      <c r="F474" s="60">
        <v>0</v>
      </c>
      <c r="G474" s="60">
        <v>0</v>
      </c>
    </row>
    <row r="475" spans="1:7" ht="15.75">
      <c r="A475" s="58" t="s">
        <v>208</v>
      </c>
      <c r="B475" s="59" t="s">
        <v>6</v>
      </c>
      <c r="C475" s="58"/>
      <c r="D475" s="58"/>
      <c r="E475" s="58"/>
      <c r="F475" s="60"/>
      <c r="G475" s="60"/>
    </row>
    <row r="476" spans="1:7" ht="15.75">
      <c r="A476" s="58"/>
      <c r="B476" s="59"/>
      <c r="C476" s="58"/>
      <c r="D476" s="58"/>
      <c r="E476" s="58"/>
      <c r="F476" s="60"/>
      <c r="G476" s="60"/>
    </row>
    <row r="477" spans="1:7" ht="15.75">
      <c r="A477" s="58" t="s">
        <v>150</v>
      </c>
      <c r="B477" s="59" t="s">
        <v>6</v>
      </c>
      <c r="C477" s="58"/>
      <c r="D477" s="58"/>
      <c r="E477" s="58"/>
      <c r="F477" s="60"/>
      <c r="G477" s="60"/>
    </row>
    <row r="478" spans="1:7" ht="15.75">
      <c r="A478" s="58"/>
      <c r="B478" s="59"/>
      <c r="C478" s="58"/>
      <c r="D478" s="58"/>
      <c r="E478" s="58"/>
      <c r="F478" s="60"/>
      <c r="G478" s="60"/>
    </row>
    <row r="479" spans="1:7" ht="15.75">
      <c r="A479" s="58" t="s">
        <v>151</v>
      </c>
      <c r="B479" s="59" t="s">
        <v>6</v>
      </c>
      <c r="C479" s="58"/>
      <c r="D479" s="58"/>
      <c r="E479" s="58"/>
      <c r="F479" s="60"/>
      <c r="G479" s="60"/>
    </row>
    <row r="480" spans="1:7" ht="15.75">
      <c r="A480" s="58"/>
      <c r="B480" s="59"/>
      <c r="C480" s="58"/>
      <c r="D480" s="58"/>
      <c r="E480" s="58"/>
      <c r="F480" s="60"/>
      <c r="G480" s="60"/>
    </row>
    <row r="481" spans="1:7" ht="15.75">
      <c r="A481" s="58" t="s">
        <v>148</v>
      </c>
      <c r="B481" s="59" t="s">
        <v>6</v>
      </c>
      <c r="C481" s="58"/>
      <c r="D481" s="58"/>
      <c r="E481" s="58"/>
      <c r="F481" s="60"/>
      <c r="G481" s="60"/>
    </row>
    <row r="482" spans="1:7" ht="15.75">
      <c r="A482" s="58"/>
      <c r="B482" s="59"/>
      <c r="C482" s="58"/>
      <c r="D482" s="58"/>
      <c r="E482" s="58"/>
      <c r="F482" s="60"/>
      <c r="G482" s="60"/>
    </row>
    <row r="483" spans="1:7" ht="30">
      <c r="A483" s="58" t="s">
        <v>149</v>
      </c>
      <c r="B483" s="59" t="s">
        <v>6</v>
      </c>
      <c r="C483" s="58"/>
      <c r="D483" s="58"/>
      <c r="E483" s="58"/>
      <c r="F483" s="60"/>
      <c r="G483" s="60"/>
    </row>
    <row r="484" spans="1:7" ht="15.75">
      <c r="A484" s="58"/>
      <c r="B484" s="59"/>
      <c r="C484" s="58"/>
      <c r="D484" s="58"/>
      <c r="E484" s="58"/>
      <c r="F484" s="60"/>
      <c r="G484" s="60"/>
    </row>
    <row r="485" spans="1:7" ht="15.75">
      <c r="A485" s="58" t="s">
        <v>127</v>
      </c>
      <c r="B485" s="59" t="s">
        <v>6</v>
      </c>
      <c r="C485" s="58"/>
      <c r="D485" s="58"/>
      <c r="E485" s="58"/>
      <c r="F485" s="60"/>
      <c r="G485" s="60"/>
    </row>
    <row r="486" spans="1:7" ht="15.75">
      <c r="A486" s="58"/>
      <c r="B486" s="59"/>
      <c r="C486" s="58"/>
      <c r="D486" s="58"/>
      <c r="E486" s="58"/>
      <c r="F486" s="60"/>
      <c r="G486" s="60"/>
    </row>
    <row r="487" spans="1:7" ht="45">
      <c r="A487" s="58" t="s">
        <v>152</v>
      </c>
      <c r="B487" s="59" t="s">
        <v>6</v>
      </c>
      <c r="C487" s="58"/>
      <c r="D487" s="58"/>
      <c r="E487" s="58"/>
      <c r="F487" s="60"/>
      <c r="G487" s="60"/>
    </row>
    <row r="488" spans="1:7" ht="15.75">
      <c r="A488" s="58"/>
      <c r="B488" s="59"/>
      <c r="C488" s="58"/>
      <c r="D488" s="58"/>
      <c r="E488" s="58"/>
      <c r="F488" s="60"/>
      <c r="G488" s="60"/>
    </row>
    <row r="489" spans="1:7" ht="15.75">
      <c r="A489" s="58"/>
      <c r="B489" s="59"/>
      <c r="C489" s="58"/>
      <c r="D489" s="58"/>
      <c r="E489" s="58"/>
      <c r="F489" s="60"/>
      <c r="G489" s="60"/>
    </row>
    <row r="490" spans="1:7" ht="21" customHeight="1">
      <c r="A490" s="85" t="s">
        <v>64</v>
      </c>
      <c r="B490" s="2" t="s">
        <v>57</v>
      </c>
      <c r="C490" s="86">
        <f>C492+C500+C503+C508</f>
        <v>110927</v>
      </c>
      <c r="D490" s="86">
        <f>D492+D500+D503+D508</f>
        <v>114750</v>
      </c>
      <c r="E490" s="86">
        <f>E492+E500+E503+E508</f>
        <v>116898</v>
      </c>
      <c r="F490" s="86">
        <f>F492+F500+F503+F508</f>
        <v>119907</v>
      </c>
      <c r="G490" s="86">
        <f>G492+G500+G503+G508</f>
        <v>123158</v>
      </c>
    </row>
    <row r="491" spans="1:7" ht="30" customHeight="1">
      <c r="A491" s="82" t="s">
        <v>153</v>
      </c>
      <c r="B491" s="59"/>
      <c r="C491" s="58"/>
      <c r="D491" s="58"/>
      <c r="E491" s="58"/>
      <c r="F491" s="60"/>
      <c r="G491" s="60"/>
    </row>
    <row r="492" spans="1:7" ht="15" customHeight="1">
      <c r="A492" s="58" t="s">
        <v>140</v>
      </c>
      <c r="B492" s="59" t="s">
        <v>6</v>
      </c>
      <c r="C492" s="1">
        <v>110199</v>
      </c>
      <c r="D492" s="58">
        <v>113930</v>
      </c>
      <c r="E492" s="58">
        <v>115955</v>
      </c>
      <c r="F492" s="60">
        <v>118816</v>
      </c>
      <c r="G492" s="60">
        <v>121883</v>
      </c>
    </row>
    <row r="493" spans="1:7" ht="15" customHeight="1">
      <c r="A493" s="58"/>
      <c r="B493" s="59"/>
      <c r="C493" s="58"/>
      <c r="D493" s="58"/>
      <c r="E493" s="58"/>
      <c r="F493" s="60"/>
      <c r="G493" s="60"/>
    </row>
    <row r="494" spans="1:7" ht="15" customHeight="1">
      <c r="A494" s="58" t="s">
        <v>169</v>
      </c>
      <c r="B494" s="59" t="s">
        <v>6</v>
      </c>
      <c r="C494" s="58"/>
      <c r="D494" s="58"/>
      <c r="E494" s="58"/>
      <c r="F494" s="60"/>
      <c r="G494" s="60"/>
    </row>
    <row r="495" spans="1:7" ht="15" customHeight="1">
      <c r="A495" s="58"/>
      <c r="B495" s="59"/>
      <c r="C495" s="58"/>
      <c r="D495" s="58"/>
      <c r="E495" s="58"/>
      <c r="F495" s="60"/>
      <c r="G495" s="60"/>
    </row>
    <row r="496" spans="1:7" ht="15" customHeight="1">
      <c r="A496" s="58" t="s">
        <v>170</v>
      </c>
      <c r="B496" s="59" t="s">
        <v>6</v>
      </c>
      <c r="C496" s="58"/>
      <c r="D496" s="58"/>
      <c r="E496" s="58"/>
      <c r="F496" s="60"/>
      <c r="G496" s="60"/>
    </row>
    <row r="497" spans="1:7" ht="15" customHeight="1">
      <c r="A497" s="58"/>
      <c r="B497" s="59"/>
      <c r="C497" s="58"/>
      <c r="D497" s="58"/>
      <c r="E497" s="58"/>
      <c r="F497" s="60"/>
      <c r="G497" s="60"/>
    </row>
    <row r="498" spans="1:7" ht="15" customHeight="1">
      <c r="A498" s="58" t="s">
        <v>141</v>
      </c>
      <c r="B498" s="59" t="s">
        <v>6</v>
      </c>
      <c r="C498" s="58"/>
      <c r="D498" s="58"/>
      <c r="E498" s="58"/>
      <c r="F498" s="60"/>
      <c r="G498" s="60"/>
    </row>
    <row r="499" spans="1:7" ht="15" customHeight="1">
      <c r="A499" s="58"/>
      <c r="B499" s="59"/>
      <c r="C499" s="58"/>
      <c r="D499" s="58"/>
      <c r="E499" s="58"/>
      <c r="F499" s="60"/>
      <c r="G499" s="60"/>
    </row>
    <row r="500" spans="1:7" ht="30.75" customHeight="1">
      <c r="A500" s="58" t="s">
        <v>142</v>
      </c>
      <c r="B500" s="59" t="s">
        <v>6</v>
      </c>
      <c r="C500" s="58">
        <v>45</v>
      </c>
      <c r="D500" s="58">
        <v>47</v>
      </c>
      <c r="E500" s="58">
        <v>49</v>
      </c>
      <c r="F500" s="60">
        <v>51</v>
      </c>
      <c r="G500" s="60">
        <v>53</v>
      </c>
    </row>
    <row r="501" spans="1:7" ht="15" customHeight="1">
      <c r="A501" s="58" t="s">
        <v>144</v>
      </c>
      <c r="B501" s="59" t="s">
        <v>6</v>
      </c>
      <c r="C501" s="58"/>
      <c r="D501" s="58"/>
      <c r="E501" s="58"/>
      <c r="F501" s="60"/>
      <c r="G501" s="60"/>
    </row>
    <row r="502" spans="1:7" ht="15" customHeight="1">
      <c r="A502" s="58"/>
      <c r="B502" s="59"/>
      <c r="C502" s="58"/>
      <c r="D502" s="58"/>
      <c r="E502" s="58"/>
      <c r="F502" s="60"/>
      <c r="G502" s="60"/>
    </row>
    <row r="503" spans="1:7" ht="15" customHeight="1">
      <c r="A503" s="58" t="s">
        <v>143</v>
      </c>
      <c r="B503" s="59" t="s">
        <v>6</v>
      </c>
      <c r="C503" s="58">
        <v>26</v>
      </c>
      <c r="D503" s="58">
        <v>27</v>
      </c>
      <c r="E503" s="58">
        <v>29</v>
      </c>
      <c r="F503" s="60">
        <v>32</v>
      </c>
      <c r="G503" s="60">
        <v>36</v>
      </c>
    </row>
    <row r="504" spans="1:7" ht="15" customHeight="1">
      <c r="A504" s="88" t="s">
        <v>145</v>
      </c>
      <c r="B504" s="59" t="s">
        <v>6</v>
      </c>
      <c r="C504" s="58"/>
      <c r="D504" s="58"/>
      <c r="E504" s="58"/>
      <c r="F504" s="60"/>
      <c r="G504" s="60"/>
    </row>
    <row r="505" spans="1:7" ht="15" customHeight="1">
      <c r="A505" s="58"/>
      <c r="B505" s="59"/>
      <c r="C505" s="58"/>
      <c r="D505" s="58"/>
      <c r="E505" s="58"/>
      <c r="F505" s="60"/>
      <c r="G505" s="60"/>
    </row>
    <row r="506" spans="1:7" ht="15" customHeight="1">
      <c r="A506" s="58" t="s">
        <v>208</v>
      </c>
      <c r="B506" s="59" t="s">
        <v>6</v>
      </c>
      <c r="C506" s="58"/>
      <c r="D506" s="58"/>
      <c r="E506" s="58"/>
      <c r="F506" s="60"/>
      <c r="G506" s="60"/>
    </row>
    <row r="507" spans="1:7" ht="15" customHeight="1">
      <c r="A507" s="58"/>
      <c r="B507" s="59"/>
      <c r="C507" s="58"/>
      <c r="D507" s="58"/>
      <c r="E507" s="58"/>
      <c r="F507" s="60"/>
      <c r="G507" s="60"/>
    </row>
    <row r="508" spans="1:7" ht="15" customHeight="1">
      <c r="A508" s="58" t="s">
        <v>150</v>
      </c>
      <c r="B508" s="59" t="s">
        <v>6</v>
      </c>
      <c r="C508" s="58">
        <v>657</v>
      </c>
      <c r="D508" s="58">
        <v>746</v>
      </c>
      <c r="E508" s="58">
        <v>865</v>
      </c>
      <c r="F508" s="60">
        <v>1008</v>
      </c>
      <c r="G508" s="60">
        <v>1186</v>
      </c>
    </row>
    <row r="509" spans="1:7" ht="15" customHeight="1">
      <c r="A509" s="58" t="s">
        <v>151</v>
      </c>
      <c r="B509" s="59" t="s">
        <v>6</v>
      </c>
      <c r="C509" s="58"/>
      <c r="D509" s="58"/>
      <c r="E509" s="58"/>
      <c r="F509" s="60"/>
      <c r="G509" s="60"/>
    </row>
    <row r="510" spans="1:7" ht="15" customHeight="1">
      <c r="A510" s="58"/>
      <c r="B510" s="59"/>
      <c r="C510" s="58"/>
      <c r="D510" s="58"/>
      <c r="E510" s="58"/>
      <c r="F510" s="60"/>
      <c r="G510" s="60"/>
    </row>
    <row r="511" spans="1:7" ht="15" customHeight="1">
      <c r="A511" s="58" t="s">
        <v>148</v>
      </c>
      <c r="B511" s="59" t="s">
        <v>6</v>
      </c>
      <c r="C511" s="58"/>
      <c r="D511" s="58"/>
      <c r="E511" s="58"/>
      <c r="F511" s="60"/>
      <c r="G511" s="60"/>
    </row>
    <row r="512" spans="1:7" ht="15" customHeight="1">
      <c r="A512" s="58"/>
      <c r="B512" s="59"/>
      <c r="C512" s="58"/>
      <c r="D512" s="58"/>
      <c r="E512" s="58"/>
      <c r="F512" s="60"/>
      <c r="G512" s="60"/>
    </row>
    <row r="513" spans="1:7" ht="30.75" customHeight="1">
      <c r="A513" s="58" t="s">
        <v>149</v>
      </c>
      <c r="B513" s="59" t="s">
        <v>6</v>
      </c>
      <c r="C513" s="58"/>
      <c r="D513" s="58"/>
      <c r="E513" s="58"/>
      <c r="F513" s="60"/>
      <c r="G513" s="60"/>
    </row>
    <row r="514" spans="1:7" ht="15" customHeight="1">
      <c r="A514" s="58"/>
      <c r="B514" s="59"/>
      <c r="C514" s="58"/>
      <c r="D514" s="58"/>
      <c r="E514" s="58"/>
      <c r="F514" s="60"/>
      <c r="G514" s="60"/>
    </row>
    <row r="515" spans="1:7" ht="15" customHeight="1">
      <c r="A515" s="58" t="s">
        <v>127</v>
      </c>
      <c r="B515" s="59" t="s">
        <v>6</v>
      </c>
      <c r="C515" s="58"/>
      <c r="D515" s="58"/>
      <c r="E515" s="58"/>
      <c r="F515" s="60"/>
      <c r="G515" s="60"/>
    </row>
    <row r="516" spans="1:7" ht="15" customHeight="1">
      <c r="A516" s="58"/>
      <c r="B516" s="59"/>
      <c r="C516" s="58"/>
      <c r="D516" s="58"/>
      <c r="E516" s="58"/>
      <c r="F516" s="60"/>
      <c r="G516" s="60"/>
    </row>
    <row r="517" spans="1:7" ht="29.25" customHeight="1">
      <c r="A517" s="58" t="s">
        <v>152</v>
      </c>
      <c r="B517" s="59" t="s">
        <v>6</v>
      </c>
      <c r="C517" s="58"/>
      <c r="D517" s="58"/>
      <c r="E517" s="58"/>
      <c r="F517" s="60"/>
      <c r="G517" s="60"/>
    </row>
    <row r="518" spans="1:7" ht="20.25" customHeight="1">
      <c r="A518" s="58"/>
      <c r="B518" s="59"/>
      <c r="C518" s="58"/>
      <c r="D518" s="58"/>
      <c r="E518" s="58"/>
      <c r="F518" s="60"/>
      <c r="G518" s="60"/>
    </row>
    <row r="519" spans="1:7" ht="15.75" customHeight="1">
      <c r="A519" s="148" t="s">
        <v>71</v>
      </c>
      <c r="B519" s="148"/>
      <c r="C519" s="148"/>
      <c r="D519" s="148"/>
      <c r="E519" s="148"/>
      <c r="F519" s="148"/>
      <c r="G519" s="148"/>
    </row>
    <row r="520" spans="1:7" ht="30" customHeight="1">
      <c r="A520" s="81" t="s">
        <v>119</v>
      </c>
      <c r="B520" s="59" t="s">
        <v>5</v>
      </c>
      <c r="C520" s="58">
        <v>10132</v>
      </c>
      <c r="D520" s="58">
        <v>9950</v>
      </c>
      <c r="E520" s="58">
        <v>9900</v>
      </c>
      <c r="F520" s="60">
        <v>9850</v>
      </c>
      <c r="G520" s="60">
        <v>9800</v>
      </c>
    </row>
    <row r="521" spans="1:7" ht="45.75" customHeight="1">
      <c r="A521" s="58" t="s">
        <v>165</v>
      </c>
      <c r="B521" s="59"/>
      <c r="C521" s="58">
        <f>SUM(C523:C553)</f>
        <v>2052</v>
      </c>
      <c r="D521" s="58">
        <f>SUM(D523:D553)</f>
        <v>2065</v>
      </c>
      <c r="E521" s="58">
        <f>SUM(E523:E553)</f>
        <v>2075</v>
      </c>
      <c r="F521" s="58">
        <f>SUM(F523:F553)</f>
        <v>2084</v>
      </c>
      <c r="G521" s="58">
        <f>SUM(G523:G553)</f>
        <v>2101</v>
      </c>
    </row>
    <row r="522" spans="1:7" ht="10.5" customHeight="1">
      <c r="A522" s="58"/>
      <c r="B522" s="59"/>
      <c r="C522" s="58"/>
      <c r="D522" s="58"/>
      <c r="E522" s="58"/>
      <c r="F522" s="60"/>
      <c r="G522" s="60"/>
    </row>
    <row r="523" spans="1:7" ht="16.5" customHeight="1">
      <c r="A523" s="82" t="s">
        <v>140</v>
      </c>
      <c r="B523" s="59" t="s">
        <v>5</v>
      </c>
      <c r="C523" s="58">
        <v>654</v>
      </c>
      <c r="D523" s="58">
        <v>720</v>
      </c>
      <c r="E523" s="58">
        <v>722</v>
      </c>
      <c r="F523" s="58">
        <v>725</v>
      </c>
      <c r="G523" s="58">
        <v>728</v>
      </c>
    </row>
    <row r="524" spans="1:7" ht="8.25" customHeight="1">
      <c r="A524" s="82"/>
      <c r="B524" s="59"/>
      <c r="C524" s="58"/>
      <c r="D524" s="58"/>
      <c r="E524" s="58"/>
      <c r="F524" s="60"/>
      <c r="G524" s="60"/>
    </row>
    <row r="525" spans="1:7" ht="16.5" customHeight="1">
      <c r="A525" s="82" t="s">
        <v>169</v>
      </c>
      <c r="B525" s="59" t="s">
        <v>5</v>
      </c>
      <c r="C525" s="58"/>
      <c r="D525" s="58"/>
      <c r="E525" s="58"/>
      <c r="F525" s="60"/>
      <c r="G525" s="60"/>
    </row>
    <row r="526" spans="1:7" ht="8.25" customHeight="1">
      <c r="A526" s="82"/>
      <c r="B526" s="59"/>
      <c r="C526" s="58"/>
      <c r="D526" s="58"/>
      <c r="E526" s="58"/>
      <c r="F526" s="60"/>
      <c r="G526" s="60"/>
    </row>
    <row r="527" spans="1:7" ht="16.5" customHeight="1">
      <c r="A527" s="82" t="s">
        <v>170</v>
      </c>
      <c r="B527" s="59" t="s">
        <v>5</v>
      </c>
      <c r="C527" s="58"/>
      <c r="D527" s="58"/>
      <c r="E527" s="58"/>
      <c r="F527" s="60"/>
      <c r="G527" s="60"/>
    </row>
    <row r="528" spans="1:7" ht="8.25" customHeight="1">
      <c r="A528" s="58"/>
      <c r="B528" s="59"/>
      <c r="C528" s="58"/>
      <c r="D528" s="58"/>
      <c r="E528" s="58"/>
      <c r="F528" s="60"/>
      <c r="G528" s="60"/>
    </row>
    <row r="529" spans="1:7" ht="15.75" customHeight="1">
      <c r="A529" s="82" t="s">
        <v>141</v>
      </c>
      <c r="B529" s="59" t="s">
        <v>5</v>
      </c>
      <c r="C529" s="58">
        <v>66</v>
      </c>
      <c r="D529" s="58">
        <v>66</v>
      </c>
      <c r="E529" s="58">
        <v>78</v>
      </c>
      <c r="F529" s="60">
        <v>85</v>
      </c>
      <c r="G529" s="60">
        <v>100</v>
      </c>
    </row>
    <row r="530" spans="1:7" ht="7.5" customHeight="1">
      <c r="A530" s="82"/>
      <c r="B530" s="59"/>
      <c r="C530" s="58"/>
      <c r="D530" s="58"/>
      <c r="E530" s="58"/>
      <c r="F530" s="60"/>
      <c r="G530" s="60"/>
    </row>
    <row r="531" spans="1:7" ht="28.5" customHeight="1">
      <c r="A531" s="82" t="s">
        <v>142</v>
      </c>
      <c r="B531" s="59" t="s">
        <v>5</v>
      </c>
      <c r="C531" s="58">
        <v>98</v>
      </c>
      <c r="D531" s="58">
        <v>98</v>
      </c>
      <c r="E531" s="58">
        <v>98</v>
      </c>
      <c r="F531" s="60">
        <v>98</v>
      </c>
      <c r="G531" s="60">
        <v>98</v>
      </c>
    </row>
    <row r="532" spans="1:7" ht="7.5" customHeight="1">
      <c r="A532" s="82"/>
      <c r="B532" s="59"/>
      <c r="C532" s="58"/>
      <c r="D532" s="58"/>
      <c r="E532" s="58"/>
      <c r="F532" s="60"/>
      <c r="G532" s="60"/>
    </row>
    <row r="533" spans="1:7" ht="14.25" customHeight="1">
      <c r="A533" s="82" t="s">
        <v>144</v>
      </c>
      <c r="B533" s="59" t="s">
        <v>5</v>
      </c>
      <c r="C533" s="58">
        <v>2</v>
      </c>
      <c r="D533" s="58"/>
      <c r="E533" s="58"/>
      <c r="F533" s="60"/>
      <c r="G533" s="60"/>
    </row>
    <row r="534" spans="1:7" ht="7.5" customHeight="1">
      <c r="A534" s="82"/>
      <c r="B534" s="59"/>
      <c r="C534" s="58"/>
      <c r="D534" s="58"/>
      <c r="E534" s="58"/>
      <c r="F534" s="60"/>
      <c r="G534" s="60"/>
    </row>
    <row r="535" spans="1:7" ht="15" customHeight="1">
      <c r="A535" s="82" t="s">
        <v>143</v>
      </c>
      <c r="B535" s="59" t="s">
        <v>5</v>
      </c>
      <c r="C535" s="58">
        <v>140</v>
      </c>
      <c r="D535" s="58">
        <v>155</v>
      </c>
      <c r="E535" s="58">
        <v>160</v>
      </c>
      <c r="F535" s="60">
        <v>170</v>
      </c>
      <c r="G535" s="60">
        <v>180</v>
      </c>
    </row>
    <row r="536" spans="1:7" ht="7.5" customHeight="1">
      <c r="A536" s="82"/>
      <c r="B536" s="59"/>
      <c r="C536" s="58"/>
      <c r="D536" s="58"/>
      <c r="E536" s="58"/>
      <c r="F536" s="60"/>
      <c r="G536" s="60"/>
    </row>
    <row r="537" spans="1:7" ht="15.75" customHeight="1">
      <c r="A537" s="82" t="s">
        <v>147</v>
      </c>
      <c r="B537" s="59" t="s">
        <v>5</v>
      </c>
      <c r="C537" s="58">
        <v>20</v>
      </c>
      <c r="D537" s="58">
        <v>20</v>
      </c>
      <c r="E537" s="58">
        <v>20</v>
      </c>
      <c r="F537" s="60">
        <v>20</v>
      </c>
      <c r="G537" s="60">
        <v>20</v>
      </c>
    </row>
    <row r="538" spans="1:7" ht="7.5" customHeight="1">
      <c r="A538" s="82"/>
      <c r="B538" s="75"/>
      <c r="C538" s="58"/>
      <c r="D538" s="58"/>
      <c r="E538" s="58"/>
      <c r="F538" s="60"/>
      <c r="G538" s="60"/>
    </row>
    <row r="539" spans="1:7" ht="15.75" customHeight="1">
      <c r="A539" s="82" t="s">
        <v>145</v>
      </c>
      <c r="B539" s="59" t="s">
        <v>5</v>
      </c>
      <c r="C539" s="58">
        <v>5</v>
      </c>
      <c r="D539" s="58">
        <v>5</v>
      </c>
      <c r="E539" s="58">
        <v>5</v>
      </c>
      <c r="F539" s="60">
        <v>5</v>
      </c>
      <c r="G539" s="60">
        <v>5</v>
      </c>
    </row>
    <row r="540" spans="1:7" ht="7.5" customHeight="1">
      <c r="A540" s="82"/>
      <c r="B540" s="75"/>
      <c r="C540" s="58"/>
      <c r="D540" s="58"/>
      <c r="E540" s="58"/>
      <c r="F540" s="60"/>
      <c r="G540" s="60"/>
    </row>
    <row r="541" spans="1:7" ht="15.75" customHeight="1">
      <c r="A541" s="82" t="s">
        <v>146</v>
      </c>
      <c r="B541" s="59" t="s">
        <v>5</v>
      </c>
      <c r="C541" s="58"/>
      <c r="D541" s="58"/>
      <c r="E541" s="58"/>
      <c r="F541" s="60"/>
      <c r="G541" s="60"/>
    </row>
    <row r="542" spans="1:7" ht="7.5" customHeight="1">
      <c r="A542" s="82"/>
      <c r="B542" s="75"/>
      <c r="C542" s="58"/>
      <c r="D542" s="58"/>
      <c r="E542" s="58"/>
      <c r="F542" s="60"/>
      <c r="G542" s="60"/>
    </row>
    <row r="543" spans="1:7" ht="15.75" customHeight="1">
      <c r="A543" s="82" t="s">
        <v>150</v>
      </c>
      <c r="B543" s="59" t="s">
        <v>5</v>
      </c>
      <c r="C543" s="58">
        <v>21</v>
      </c>
      <c r="D543" s="58">
        <v>21</v>
      </c>
      <c r="E543" s="58">
        <v>21</v>
      </c>
      <c r="F543" s="60">
        <v>21</v>
      </c>
      <c r="G543" s="60">
        <v>21</v>
      </c>
    </row>
    <row r="544" spans="1:7" ht="7.5" customHeight="1">
      <c r="A544" s="82"/>
      <c r="B544" s="75"/>
      <c r="C544" s="58"/>
      <c r="D544" s="58"/>
      <c r="E544" s="58"/>
      <c r="F544" s="60"/>
      <c r="G544" s="60"/>
    </row>
    <row r="545" spans="1:7" ht="15.75" customHeight="1">
      <c r="A545" s="82" t="s">
        <v>151</v>
      </c>
      <c r="B545" s="59" t="s">
        <v>5</v>
      </c>
      <c r="C545" s="58">
        <v>16</v>
      </c>
      <c r="D545" s="58">
        <v>16</v>
      </c>
      <c r="E545" s="58">
        <v>16</v>
      </c>
      <c r="F545" s="60">
        <v>16</v>
      </c>
      <c r="G545" s="60">
        <v>16</v>
      </c>
    </row>
    <row r="546" spans="1:7" ht="7.5" customHeight="1">
      <c r="A546" s="82"/>
      <c r="B546" s="75"/>
      <c r="C546" s="58"/>
      <c r="D546" s="58"/>
      <c r="E546" s="58"/>
      <c r="F546" s="60"/>
      <c r="G546" s="60"/>
    </row>
    <row r="547" spans="1:7" ht="15.75" customHeight="1">
      <c r="A547" s="82" t="s">
        <v>148</v>
      </c>
      <c r="B547" s="59" t="s">
        <v>5</v>
      </c>
      <c r="C547" s="58">
        <v>240</v>
      </c>
      <c r="D547" s="58">
        <v>210</v>
      </c>
      <c r="E547" s="58">
        <v>210</v>
      </c>
      <c r="F547" s="60">
        <v>210</v>
      </c>
      <c r="G547" s="60">
        <v>210</v>
      </c>
    </row>
    <row r="548" spans="1:7" ht="7.5" customHeight="1">
      <c r="A548" s="82"/>
      <c r="B548" s="75"/>
      <c r="C548" s="58"/>
      <c r="D548" s="58"/>
      <c r="E548" s="58"/>
      <c r="F548" s="60"/>
      <c r="G548" s="60"/>
    </row>
    <row r="549" spans="1:7" ht="18.75" customHeight="1">
      <c r="A549" s="82" t="s">
        <v>154</v>
      </c>
      <c r="B549" s="59" t="s">
        <v>5</v>
      </c>
      <c r="C549" s="58">
        <v>497</v>
      </c>
      <c r="D549" s="58">
        <v>462</v>
      </c>
      <c r="E549" s="58">
        <v>455</v>
      </c>
      <c r="F549" s="60">
        <v>445</v>
      </c>
      <c r="G549" s="60">
        <v>435</v>
      </c>
    </row>
    <row r="550" spans="1:7" ht="7.5" customHeight="1">
      <c r="A550" s="82"/>
      <c r="B550" s="75"/>
      <c r="C550" s="58"/>
      <c r="D550" s="58"/>
      <c r="E550" s="58"/>
      <c r="F550" s="60"/>
      <c r="G550" s="60"/>
    </row>
    <row r="551" spans="1:7" ht="27.75" customHeight="1">
      <c r="A551" s="82" t="s">
        <v>149</v>
      </c>
      <c r="B551" s="59" t="s">
        <v>5</v>
      </c>
      <c r="C551" s="58">
        <v>201</v>
      </c>
      <c r="D551" s="58">
        <v>208</v>
      </c>
      <c r="E551" s="58">
        <v>208</v>
      </c>
      <c r="F551" s="60">
        <v>208</v>
      </c>
      <c r="G551" s="60">
        <v>208</v>
      </c>
    </row>
    <row r="552" spans="1:7" ht="7.5" customHeight="1">
      <c r="A552" s="82"/>
      <c r="B552" s="75"/>
      <c r="C552" s="58"/>
      <c r="D552" s="58"/>
      <c r="E552" s="58"/>
      <c r="F552" s="60"/>
      <c r="G552" s="60"/>
    </row>
    <row r="553" spans="1:10" ht="30.75" customHeight="1">
      <c r="A553" s="82" t="s">
        <v>152</v>
      </c>
      <c r="B553" s="59" t="s">
        <v>5</v>
      </c>
      <c r="C553" s="58">
        <v>92</v>
      </c>
      <c r="D553" s="58">
        <v>84</v>
      </c>
      <c r="E553" s="58">
        <v>82</v>
      </c>
      <c r="F553" s="60">
        <v>81</v>
      </c>
      <c r="G553" s="60">
        <v>80</v>
      </c>
      <c r="J553" s="125"/>
    </row>
    <row r="554" spans="1:7" ht="15" customHeight="1">
      <c r="A554" s="82"/>
      <c r="B554" s="59"/>
      <c r="C554" s="58"/>
      <c r="D554" s="58"/>
      <c r="E554" s="58"/>
      <c r="F554" s="58"/>
      <c r="G554" s="58"/>
    </row>
    <row r="555" spans="1:10" ht="29.25" customHeight="1">
      <c r="A555" s="79" t="s">
        <v>271</v>
      </c>
      <c r="B555" s="59" t="s">
        <v>5</v>
      </c>
      <c r="C555" s="58">
        <v>3834</v>
      </c>
      <c r="D555" s="58">
        <v>3782</v>
      </c>
      <c r="E555" s="58">
        <v>3772</v>
      </c>
      <c r="F555" s="60">
        <v>3760</v>
      </c>
      <c r="G555" s="60">
        <v>3750</v>
      </c>
      <c r="J555" s="125"/>
    </row>
    <row r="556" spans="1:7" ht="15.75" customHeight="1">
      <c r="A556" s="58" t="s">
        <v>173</v>
      </c>
      <c r="B556" s="59" t="s">
        <v>5</v>
      </c>
      <c r="C556" s="58">
        <v>3180</v>
      </c>
      <c r="D556" s="58">
        <v>3071</v>
      </c>
      <c r="E556" s="58">
        <v>3065</v>
      </c>
      <c r="F556" s="60">
        <v>3058</v>
      </c>
      <c r="G556" s="60">
        <v>3036</v>
      </c>
    </row>
    <row r="557" spans="1:7" ht="8.25" customHeight="1">
      <c r="A557" s="78"/>
      <c r="B557" s="59"/>
      <c r="C557" s="58"/>
      <c r="D557" s="58"/>
      <c r="E557" s="58"/>
      <c r="F557" s="60"/>
      <c r="G557" s="60"/>
    </row>
    <row r="558" spans="1:7" ht="15.75" customHeight="1">
      <c r="A558" s="78" t="s">
        <v>174</v>
      </c>
      <c r="B558" s="59" t="s">
        <v>5</v>
      </c>
      <c r="C558" s="58">
        <v>709</v>
      </c>
      <c r="D558" s="58">
        <v>715</v>
      </c>
      <c r="E558" s="60">
        <v>720</v>
      </c>
      <c r="F558" s="60">
        <v>725</v>
      </c>
      <c r="G558" s="60">
        <v>730</v>
      </c>
    </row>
    <row r="559" spans="1:7" ht="18" customHeight="1">
      <c r="A559" s="78"/>
      <c r="B559" s="59"/>
      <c r="C559" s="60"/>
      <c r="D559" s="60"/>
      <c r="E559" s="60"/>
      <c r="F559" s="60"/>
      <c r="G559" s="60"/>
    </row>
    <row r="560" spans="1:7" ht="15.75" customHeight="1">
      <c r="A560" s="78" t="s">
        <v>175</v>
      </c>
      <c r="B560" s="83"/>
      <c r="C560" s="58">
        <f>C561+C563+C565+C567</f>
        <v>1377</v>
      </c>
      <c r="D560" s="58">
        <f>D561+D563+D565+D567</f>
        <v>1340</v>
      </c>
      <c r="E560" s="58">
        <f>E561+E563+E565+E567</f>
        <v>1360</v>
      </c>
      <c r="F560" s="58">
        <f>F561+F563+F565+F567</f>
        <v>1362</v>
      </c>
      <c r="G560" s="58">
        <f>G561+G563+G565+G567</f>
        <v>1394</v>
      </c>
    </row>
    <row r="561" spans="1:7" ht="31.5" customHeight="1">
      <c r="A561" s="58" t="s">
        <v>225</v>
      </c>
      <c r="B561" s="59" t="s">
        <v>5</v>
      </c>
      <c r="C561" s="58">
        <v>1018</v>
      </c>
      <c r="D561" s="58">
        <v>978</v>
      </c>
      <c r="E561" s="58">
        <v>995</v>
      </c>
      <c r="F561" s="60">
        <v>987</v>
      </c>
      <c r="G561" s="60">
        <v>1016</v>
      </c>
    </row>
    <row r="562" spans="1:7" ht="75.75" customHeight="1">
      <c r="A562" s="84" t="s">
        <v>279</v>
      </c>
      <c r="B562" s="59" t="s">
        <v>5</v>
      </c>
      <c r="C562" s="58">
        <v>932</v>
      </c>
      <c r="D562" s="58">
        <v>896</v>
      </c>
      <c r="E562" s="58">
        <v>915</v>
      </c>
      <c r="F562" s="60">
        <v>918</v>
      </c>
      <c r="G562" s="60">
        <v>920</v>
      </c>
    </row>
    <row r="563" spans="1:7" ht="55.5" customHeight="1">
      <c r="A563" s="58" t="s">
        <v>228</v>
      </c>
      <c r="B563" s="59" t="s">
        <v>5</v>
      </c>
      <c r="C563" s="58">
        <v>29</v>
      </c>
      <c r="D563" s="58">
        <v>29</v>
      </c>
      <c r="E563" s="58">
        <v>28</v>
      </c>
      <c r="F563" s="60">
        <v>27</v>
      </c>
      <c r="G563" s="60">
        <v>26</v>
      </c>
    </row>
    <row r="564" spans="1:7" ht="104.25" customHeight="1">
      <c r="A564" s="84" t="s">
        <v>280</v>
      </c>
      <c r="B564" s="59" t="s">
        <v>5</v>
      </c>
      <c r="C564" s="58">
        <v>29</v>
      </c>
      <c r="D564" s="58">
        <v>29</v>
      </c>
      <c r="E564" s="58">
        <v>28</v>
      </c>
      <c r="F564" s="60">
        <v>27</v>
      </c>
      <c r="G564" s="60">
        <v>26</v>
      </c>
    </row>
    <row r="565" spans="1:7" ht="32.25" customHeight="1">
      <c r="A565" s="58" t="s">
        <v>227</v>
      </c>
      <c r="B565" s="59" t="s">
        <v>5</v>
      </c>
      <c r="C565" s="58">
        <v>30</v>
      </c>
      <c r="D565" s="58">
        <v>31</v>
      </c>
      <c r="E565" s="58">
        <v>32</v>
      </c>
      <c r="F565" s="60">
        <v>33</v>
      </c>
      <c r="G565" s="60">
        <v>34</v>
      </c>
    </row>
    <row r="566" spans="1:7" ht="93.75" customHeight="1">
      <c r="A566" s="84" t="s">
        <v>278</v>
      </c>
      <c r="B566" s="59" t="s">
        <v>5</v>
      </c>
      <c r="C566" s="58">
        <v>30</v>
      </c>
      <c r="D566" s="58">
        <v>31</v>
      </c>
      <c r="E566" s="58">
        <v>32</v>
      </c>
      <c r="F566" s="60">
        <v>33</v>
      </c>
      <c r="G566" s="60">
        <v>34</v>
      </c>
    </row>
    <row r="567" spans="1:7" ht="29.25" customHeight="1">
      <c r="A567" s="58" t="s">
        <v>226</v>
      </c>
      <c r="B567" s="59" t="s">
        <v>5</v>
      </c>
      <c r="C567" s="58">
        <v>300</v>
      </c>
      <c r="D567" s="58">
        <v>302</v>
      </c>
      <c r="E567" s="58">
        <v>305</v>
      </c>
      <c r="F567" s="60">
        <v>315</v>
      </c>
      <c r="G567" s="60">
        <v>318</v>
      </c>
    </row>
    <row r="568" spans="1:7" ht="96" customHeight="1">
      <c r="A568" s="84" t="s">
        <v>281</v>
      </c>
      <c r="B568" s="59" t="s">
        <v>5</v>
      </c>
      <c r="C568" s="58">
        <v>275</v>
      </c>
      <c r="D568" s="58">
        <v>276</v>
      </c>
      <c r="E568" s="58">
        <v>278</v>
      </c>
      <c r="F568" s="60">
        <v>280</v>
      </c>
      <c r="G568" s="60">
        <v>281</v>
      </c>
    </row>
    <row r="569" spans="1:7" ht="7.5" customHeight="1">
      <c r="A569" s="58"/>
      <c r="B569" s="83"/>
      <c r="C569" s="58"/>
      <c r="D569" s="58"/>
      <c r="E569" s="58"/>
      <c r="F569" s="60"/>
      <c r="G569" s="60"/>
    </row>
    <row r="570" spans="1:7" ht="29.25" customHeight="1">
      <c r="A570" s="85" t="s">
        <v>166</v>
      </c>
      <c r="B570" s="59" t="s">
        <v>6</v>
      </c>
      <c r="C570" s="100">
        <f>C574+C583+C586+C589+C592+C598+C604+C607+C610+C613+C616+C619+C620+C595</f>
        <v>280830.84400000004</v>
      </c>
      <c r="D570" s="100">
        <f>SUM(D574:D620)</f>
        <v>312674.6208</v>
      </c>
      <c r="E570" s="118">
        <f>SUM(E574:E620)</f>
        <v>337923.77604863996</v>
      </c>
      <c r="F570" s="118">
        <f>SUM(F574:F620)</f>
        <v>373015.3706761459</v>
      </c>
      <c r="G570" s="100">
        <f>SUM(G574:G620)</f>
        <v>411222.3614358073</v>
      </c>
    </row>
    <row r="571" spans="1:7" ht="29.25" customHeight="1">
      <c r="A571" s="111" t="s">
        <v>282</v>
      </c>
      <c r="B571" s="59" t="s">
        <v>9</v>
      </c>
      <c r="C571" s="100"/>
      <c r="D571" s="126">
        <f>D570/C570*100</f>
        <v>111.3391308256724</v>
      </c>
      <c r="E571" s="126">
        <f>E570/D570*100</f>
        <v>108.07521735663683</v>
      </c>
      <c r="F571" s="126">
        <f>F570/E570*100</f>
        <v>110.38447043822536</v>
      </c>
      <c r="G571" s="126">
        <f>G570/F570*100</f>
        <v>110.24273897625332</v>
      </c>
    </row>
    <row r="572" spans="1:3" ht="48" customHeight="1">
      <c r="A572" s="87" t="s">
        <v>179</v>
      </c>
      <c r="B572" s="59"/>
      <c r="C572" s="86"/>
    </row>
    <row r="573" spans="1:7" ht="10.5" customHeight="1">
      <c r="A573" s="58"/>
      <c r="B573" s="59"/>
      <c r="C573" s="86"/>
      <c r="D573" s="86"/>
      <c r="E573" s="86"/>
      <c r="F573" s="60"/>
      <c r="G573" s="60"/>
    </row>
    <row r="574" spans="1:7" ht="15.75" customHeight="1">
      <c r="A574" s="82" t="s">
        <v>140</v>
      </c>
      <c r="B574" s="59" t="s">
        <v>6</v>
      </c>
      <c r="C574" s="100">
        <f>C523*C625*12/1000</f>
        <v>96522.552</v>
      </c>
      <c r="D574" s="86">
        <f>D523*D625*12/1000</f>
        <v>116640</v>
      </c>
      <c r="E574" s="86">
        <f>E523*E625*12/1000</f>
        <v>129093.6</v>
      </c>
      <c r="F574" s="86">
        <f>F523*F625*12/1000</f>
        <v>143941.5</v>
      </c>
      <c r="G574" s="86">
        <f>G523*G625*12/1000</f>
        <v>160296.864</v>
      </c>
    </row>
    <row r="575" spans="1:7" ht="15.75" customHeight="1">
      <c r="A575" s="127"/>
      <c r="B575" s="59"/>
      <c r="C575" s="86"/>
      <c r="D575" s="86"/>
      <c r="E575" s="86"/>
      <c r="F575" s="60"/>
      <c r="G575" s="60"/>
    </row>
    <row r="576" spans="1:7" ht="15" customHeight="1">
      <c r="A576" s="127"/>
      <c r="B576" s="59"/>
      <c r="C576" s="86"/>
      <c r="D576" s="86"/>
      <c r="E576" s="86"/>
      <c r="F576" s="60"/>
      <c r="G576" s="60"/>
    </row>
    <row r="577" spans="1:7" ht="16.5" customHeight="1">
      <c r="A577" s="82" t="s">
        <v>169</v>
      </c>
      <c r="B577" s="59" t="s">
        <v>6</v>
      </c>
      <c r="C577" s="86"/>
      <c r="D577" s="86"/>
      <c r="E577" s="86"/>
      <c r="F577" s="60"/>
      <c r="G577" s="60"/>
    </row>
    <row r="578" spans="1:7" ht="15.75" customHeight="1">
      <c r="A578" s="127"/>
      <c r="B578" s="59"/>
      <c r="C578" s="86"/>
      <c r="D578" s="86"/>
      <c r="E578" s="86"/>
      <c r="F578" s="60"/>
      <c r="G578" s="60"/>
    </row>
    <row r="579" spans="1:7" ht="15.75" customHeight="1">
      <c r="A579" s="127"/>
      <c r="B579" s="59"/>
      <c r="C579" s="86"/>
      <c r="D579" s="86"/>
      <c r="E579" s="86"/>
      <c r="F579" s="60"/>
      <c r="G579" s="60"/>
    </row>
    <row r="580" spans="1:7" ht="15.75" customHeight="1">
      <c r="A580" s="82" t="s">
        <v>170</v>
      </c>
      <c r="B580" s="59" t="s">
        <v>6</v>
      </c>
      <c r="C580" s="86"/>
      <c r="D580" s="86"/>
      <c r="E580" s="86"/>
      <c r="F580" s="60"/>
      <c r="G580" s="60"/>
    </row>
    <row r="581" spans="1:7" ht="15.75" customHeight="1">
      <c r="A581" s="127"/>
      <c r="B581" s="59"/>
      <c r="C581" s="86"/>
      <c r="D581" s="86"/>
      <c r="E581" s="86"/>
      <c r="F581" s="60"/>
      <c r="G581" s="60"/>
    </row>
    <row r="582" spans="1:7" ht="15.75" customHeight="1">
      <c r="A582" s="127"/>
      <c r="B582" s="59"/>
      <c r="C582" s="86"/>
      <c r="D582" s="86"/>
      <c r="E582" s="86"/>
      <c r="F582" s="60"/>
      <c r="G582" s="60"/>
    </row>
    <row r="583" spans="1:7" ht="15.75" customHeight="1">
      <c r="A583" s="82" t="s">
        <v>141</v>
      </c>
      <c r="B583" s="59" t="s">
        <v>6</v>
      </c>
      <c r="C583" s="100">
        <f>C529*C631*12/1000</f>
        <v>6336</v>
      </c>
      <c r="D583" s="86">
        <f>D529*D631*12/1000</f>
        <v>7214.328</v>
      </c>
      <c r="E583" s="86">
        <f>E529*E631*12/1000</f>
        <v>9504.8115552</v>
      </c>
      <c r="F583" s="86">
        <f>F529*F631*12/1000</f>
        <v>12750</v>
      </c>
      <c r="G583" s="86">
        <f>G529*G631*12/1000</f>
        <v>16647.000000000004</v>
      </c>
    </row>
    <row r="584" spans="1:7" ht="15.75" customHeight="1">
      <c r="A584" s="127"/>
      <c r="B584" s="59"/>
      <c r="C584" s="86"/>
      <c r="D584" s="86"/>
      <c r="E584" s="86"/>
      <c r="F584" s="60"/>
      <c r="G584" s="60"/>
    </row>
    <row r="585" spans="1:7" ht="15.75" customHeight="1">
      <c r="A585" s="127"/>
      <c r="B585" s="59"/>
      <c r="C585" s="86"/>
      <c r="D585" s="86"/>
      <c r="E585" s="86"/>
      <c r="F585" s="60"/>
      <c r="G585" s="60"/>
    </row>
    <row r="586" spans="1:7" ht="15.75" customHeight="1">
      <c r="A586" s="82" t="s">
        <v>142</v>
      </c>
      <c r="B586" s="59" t="s">
        <v>6</v>
      </c>
      <c r="C586" s="100">
        <f>C531*C633*12/1000</f>
        <v>15233.904</v>
      </c>
      <c r="D586" s="86">
        <f>D531*D633*12/1000</f>
        <v>15640.8</v>
      </c>
      <c r="E586" s="86">
        <f>E531*E633*12/1000</f>
        <v>17436.363839999998</v>
      </c>
      <c r="F586" s="86">
        <f>F531*F633*12/1000</f>
        <v>19493.85477312</v>
      </c>
      <c r="G586" s="86">
        <f>G531*G633*12/1000</f>
        <v>21634.280027208577</v>
      </c>
    </row>
    <row r="587" spans="1:7" ht="15.75" customHeight="1">
      <c r="A587" s="127"/>
      <c r="B587" s="59"/>
      <c r="C587" s="86"/>
      <c r="D587" s="86"/>
      <c r="E587" s="86"/>
      <c r="F587" s="60"/>
      <c r="G587" s="60"/>
    </row>
    <row r="588" spans="1:7" ht="15.75" customHeight="1">
      <c r="A588" s="127"/>
      <c r="B588" s="59"/>
      <c r="C588" s="86"/>
      <c r="D588" s="86"/>
      <c r="E588" s="86"/>
      <c r="F588" s="60"/>
      <c r="G588" s="60"/>
    </row>
    <row r="589" spans="1:7" ht="15.75" customHeight="1">
      <c r="A589" s="82" t="s">
        <v>144</v>
      </c>
      <c r="B589" s="59" t="s">
        <v>6</v>
      </c>
      <c r="C589" s="100">
        <f>C533*C635*12/1000</f>
        <v>9.888</v>
      </c>
      <c r="D589" s="86"/>
      <c r="E589" s="86"/>
      <c r="F589" s="60"/>
      <c r="G589" s="60"/>
    </row>
    <row r="590" spans="1:7" ht="15.75" customHeight="1">
      <c r="A590" s="127"/>
      <c r="B590" s="59"/>
      <c r="C590" s="100"/>
      <c r="D590" s="86"/>
      <c r="E590" s="86"/>
      <c r="F590" s="60"/>
      <c r="G590" s="60"/>
    </row>
    <row r="591" spans="1:7" ht="15.75" customHeight="1">
      <c r="A591" s="127"/>
      <c r="B591" s="59"/>
      <c r="C591" s="100"/>
      <c r="D591" s="86"/>
      <c r="E591" s="86"/>
      <c r="F591" s="60"/>
      <c r="G591" s="60"/>
    </row>
    <row r="592" spans="1:7" ht="15.75" customHeight="1">
      <c r="A592" s="82" t="s">
        <v>143</v>
      </c>
      <c r="B592" s="59" t="s">
        <v>6</v>
      </c>
      <c r="C592" s="100">
        <f>C535*C637*12/1000</f>
        <v>17562.72</v>
      </c>
      <c r="D592" s="86">
        <f>D535*D637*12/1000</f>
        <v>19455.6</v>
      </c>
      <c r="E592" s="86">
        <f>E535*E637*12/1000</f>
        <v>22388.751360000002</v>
      </c>
      <c r="F592" s="86">
        <f>F535*F637*12/1000</f>
        <v>26595.038021760003</v>
      </c>
      <c r="G592" s="86">
        <f>G535*G637*12/1000</f>
        <v>31251.359855169794</v>
      </c>
    </row>
    <row r="593" spans="1:7" ht="15.75" customHeight="1">
      <c r="A593" s="127"/>
      <c r="B593" s="59"/>
      <c r="C593" s="100"/>
      <c r="D593" s="86"/>
      <c r="E593" s="86"/>
      <c r="F593" s="60"/>
      <c r="G593" s="60"/>
    </row>
    <row r="594" spans="1:7" ht="15.75" customHeight="1">
      <c r="A594" s="127"/>
      <c r="B594" s="59"/>
      <c r="C594" s="100"/>
      <c r="D594" s="86"/>
      <c r="E594" s="86"/>
      <c r="F594" s="60"/>
      <c r="G594" s="60"/>
    </row>
    <row r="595" spans="1:7" ht="15.75" customHeight="1">
      <c r="A595" s="82" t="s">
        <v>147</v>
      </c>
      <c r="B595" s="59" t="s">
        <v>6</v>
      </c>
      <c r="C595" s="100">
        <f>C537*C639*12/1000</f>
        <v>1920</v>
      </c>
      <c r="D595" s="100">
        <f>D537*D639*12/1000</f>
        <v>1922.4</v>
      </c>
      <c r="E595" s="100">
        <f>E537*E639*12/1000</f>
        <v>2143.0915200000004</v>
      </c>
      <c r="F595" s="100">
        <f>F537*F639*12/1000</f>
        <v>2395.97631936</v>
      </c>
      <c r="G595" s="100">
        <f>G537*G639*12/1000</f>
        <v>2659.0545192257287</v>
      </c>
    </row>
    <row r="596" spans="1:7" ht="15.75" customHeight="1">
      <c r="A596" s="127"/>
      <c r="B596" s="59"/>
      <c r="C596" s="100"/>
      <c r="D596" s="86"/>
      <c r="E596" s="86"/>
      <c r="F596" s="60"/>
      <c r="G596" s="60"/>
    </row>
    <row r="597" spans="1:7" ht="15.75" customHeight="1">
      <c r="A597" s="127"/>
      <c r="B597" s="59"/>
      <c r="C597" s="100"/>
      <c r="D597" s="86"/>
      <c r="E597" s="86"/>
      <c r="F597" s="60"/>
      <c r="G597" s="60"/>
    </row>
    <row r="598" spans="1:7" ht="15.75" customHeight="1">
      <c r="A598" s="82" t="s">
        <v>145</v>
      </c>
      <c r="B598" s="59" t="s">
        <v>6</v>
      </c>
      <c r="C598" s="100">
        <f>C539*C641*12/1000</f>
        <v>308.58</v>
      </c>
      <c r="D598" s="86">
        <f>D539*D641*12/1000</f>
        <v>340.8</v>
      </c>
      <c r="E598" s="86">
        <f>E539*E641*12/1000</f>
        <v>379.92384</v>
      </c>
      <c r="F598" s="86">
        <f>F539*F641*12/1000</f>
        <v>424.75485312</v>
      </c>
      <c r="G598" s="86">
        <f>G539*G641*12/1000</f>
        <v>471.39293599257604</v>
      </c>
    </row>
    <row r="599" spans="1:7" ht="15.75" customHeight="1">
      <c r="A599" s="127"/>
      <c r="B599" s="59"/>
      <c r="C599" s="100"/>
      <c r="D599" s="86"/>
      <c r="E599" s="86"/>
      <c r="F599" s="60"/>
      <c r="G599" s="60"/>
    </row>
    <row r="600" spans="1:7" ht="15.75" customHeight="1">
      <c r="A600" s="127"/>
      <c r="B600" s="59"/>
      <c r="C600" s="100"/>
      <c r="D600" s="86"/>
      <c r="E600" s="86"/>
      <c r="F600" s="60"/>
      <c r="G600" s="60"/>
    </row>
    <row r="601" spans="1:7" ht="15.75" customHeight="1">
      <c r="A601" s="82" t="s">
        <v>146</v>
      </c>
      <c r="B601" s="59" t="s">
        <v>6</v>
      </c>
      <c r="C601" s="100"/>
      <c r="D601" s="86"/>
      <c r="E601" s="86"/>
      <c r="F601" s="60"/>
      <c r="G601" s="60"/>
    </row>
    <row r="602" spans="1:7" ht="15.75" customHeight="1">
      <c r="A602" s="127"/>
      <c r="B602" s="59"/>
      <c r="C602" s="100"/>
      <c r="D602" s="86"/>
      <c r="E602" s="86"/>
      <c r="F602" s="60"/>
      <c r="G602" s="60"/>
    </row>
    <row r="603" spans="1:7" ht="12" customHeight="1">
      <c r="A603" s="127"/>
      <c r="B603" s="59"/>
      <c r="C603" s="100"/>
      <c r="D603" s="86"/>
      <c r="E603" s="86"/>
      <c r="F603" s="60"/>
      <c r="G603" s="60"/>
    </row>
    <row r="604" spans="1:7" ht="15.75" customHeight="1">
      <c r="A604" s="82" t="s">
        <v>150</v>
      </c>
      <c r="B604" s="59" t="s">
        <v>6</v>
      </c>
      <c r="C604" s="100">
        <v>2442.9</v>
      </c>
      <c r="D604" s="100">
        <f>D543*D643*12/1000</f>
        <v>2898</v>
      </c>
      <c r="E604" s="100">
        <f>E543*E643*12/1000</f>
        <v>3230.6904000000004</v>
      </c>
      <c r="F604" s="100">
        <f>F543*F643*12/1000</f>
        <v>3611.664</v>
      </c>
      <c r="G604" s="100">
        <f>G543*G643*12/1000</f>
        <v>4008.2247072</v>
      </c>
    </row>
    <row r="605" spans="1:7" ht="15.75" customHeight="1">
      <c r="A605" s="127"/>
      <c r="B605" s="59"/>
      <c r="C605" s="100"/>
      <c r="D605" s="86"/>
      <c r="E605" s="86"/>
      <c r="F605" s="60"/>
      <c r="G605" s="60"/>
    </row>
    <row r="606" spans="1:7" ht="12" customHeight="1">
      <c r="A606" s="127"/>
      <c r="B606" s="59"/>
      <c r="C606" s="100"/>
      <c r="D606" s="86"/>
      <c r="E606" s="86"/>
      <c r="F606" s="60"/>
      <c r="G606" s="60"/>
    </row>
    <row r="607" spans="1:7" ht="15.75" customHeight="1">
      <c r="A607" s="82" t="s">
        <v>151</v>
      </c>
      <c r="B607" s="59" t="s">
        <v>6</v>
      </c>
      <c r="C607" s="101">
        <v>3795.6</v>
      </c>
      <c r="D607" s="88">
        <f>D545*D645*12/1000</f>
        <v>3744</v>
      </c>
      <c r="E607" s="101">
        <f>E545*E645*12/1000</f>
        <v>4173.8112</v>
      </c>
      <c r="F607" s="101">
        <f>F545*F645*12/1000</f>
        <v>4662.144</v>
      </c>
      <c r="G607" s="101">
        <f>G545*G645*12/1000</f>
        <v>5163.456</v>
      </c>
    </row>
    <row r="608" spans="1:7" ht="15.75" customHeight="1">
      <c r="A608" s="127"/>
      <c r="B608" s="59"/>
      <c r="C608" s="101"/>
      <c r="D608" s="88"/>
      <c r="E608" s="88"/>
      <c r="F608" s="60"/>
      <c r="G608" s="60"/>
    </row>
    <row r="609" spans="1:7" ht="12.75" customHeight="1">
      <c r="A609" s="127"/>
      <c r="B609" s="75"/>
      <c r="C609" s="96"/>
      <c r="D609" s="58"/>
      <c r="E609" s="58"/>
      <c r="F609" s="60"/>
      <c r="G609" s="60"/>
    </row>
    <row r="610" spans="1:7" ht="15.75" customHeight="1">
      <c r="A610" s="82" t="s">
        <v>148</v>
      </c>
      <c r="B610" s="59" t="s">
        <v>6</v>
      </c>
      <c r="C610" s="96">
        <v>52076.3</v>
      </c>
      <c r="D610" s="88">
        <f>D547*D647*12/1000</f>
        <v>45612</v>
      </c>
      <c r="E610" s="88">
        <f>E547*E647*12/1000</f>
        <v>45612</v>
      </c>
      <c r="F610" s="88">
        <f>F547*F647*12/1000</f>
        <v>45612</v>
      </c>
      <c r="G610" s="88">
        <f>G547*G647*12/1000</f>
        <v>45612</v>
      </c>
    </row>
    <row r="611" spans="1:7" ht="15.75" customHeight="1">
      <c r="A611" s="127"/>
      <c r="B611" s="59"/>
      <c r="C611" s="96"/>
      <c r="D611" s="58"/>
      <c r="E611" s="58"/>
      <c r="F611" s="60"/>
      <c r="G611" s="60"/>
    </row>
    <row r="612" spans="1:7" ht="12.75" customHeight="1">
      <c r="A612" s="127"/>
      <c r="B612" s="75"/>
      <c r="C612" s="96"/>
      <c r="D612" s="58"/>
      <c r="E612" s="58"/>
      <c r="F612" s="60"/>
      <c r="G612" s="60"/>
    </row>
    <row r="613" spans="1:7" ht="15.75" customHeight="1">
      <c r="A613" s="82" t="s">
        <v>154</v>
      </c>
      <c r="B613" s="59" t="s">
        <v>6</v>
      </c>
      <c r="C613" s="96">
        <v>56052.4</v>
      </c>
      <c r="D613" s="58">
        <f>D549*D649*12/1000</f>
        <v>68191.2</v>
      </c>
      <c r="E613" s="58">
        <f>E549*E649*12/1000</f>
        <v>70122.78</v>
      </c>
      <c r="F613" s="58">
        <f>F549*F649*12/1000</f>
        <v>76543.56</v>
      </c>
      <c r="G613" s="58">
        <f>G549*G649*12/1000</f>
        <v>83039.76</v>
      </c>
    </row>
    <row r="614" spans="1:7" ht="15.75" customHeight="1">
      <c r="A614" s="127"/>
      <c r="B614" s="59"/>
      <c r="C614" s="96"/>
      <c r="D614" s="58"/>
      <c r="E614" s="58"/>
      <c r="F614" s="60"/>
      <c r="G614" s="60"/>
    </row>
    <row r="615" spans="1:7" ht="14.25" customHeight="1">
      <c r="A615" s="127"/>
      <c r="B615" s="75"/>
      <c r="C615" s="96"/>
      <c r="D615" s="58"/>
      <c r="E615" s="58"/>
      <c r="F615" s="60"/>
      <c r="G615" s="60"/>
    </row>
    <row r="616" spans="1:7" ht="15.75" customHeight="1">
      <c r="A616" s="82" t="s">
        <v>149</v>
      </c>
      <c r="B616" s="59" t="s">
        <v>6</v>
      </c>
      <c r="C616" s="96">
        <v>18535.5</v>
      </c>
      <c r="D616" s="58">
        <f>D551*D651*12/1000</f>
        <v>20477.184</v>
      </c>
      <c r="E616" s="58">
        <f>E551*E651*12/1000</f>
        <v>22827.964723200002</v>
      </c>
      <c r="F616" s="58">
        <f>F551*F651*12/1000</f>
        <v>25521.6645605376</v>
      </c>
      <c r="G616" s="58">
        <f>G551*G651*12/1000</f>
        <v>28323.943329284626</v>
      </c>
    </row>
    <row r="617" spans="1:7" ht="15.75" customHeight="1">
      <c r="A617" s="127"/>
      <c r="B617" s="59"/>
      <c r="C617" s="96"/>
      <c r="D617" s="58"/>
      <c r="E617" s="58"/>
      <c r="F617" s="60"/>
      <c r="G617" s="60"/>
    </row>
    <row r="618" spans="1:7" ht="14.25" customHeight="1">
      <c r="A618" s="127"/>
      <c r="B618" s="75"/>
      <c r="C618" s="96"/>
      <c r="D618" s="58"/>
      <c r="E618" s="58"/>
      <c r="F618" s="60"/>
      <c r="G618" s="60"/>
    </row>
    <row r="619" spans="1:7" ht="30.75" customHeight="1">
      <c r="A619" s="82" t="s">
        <v>152</v>
      </c>
      <c r="B619" s="59" t="s">
        <v>6</v>
      </c>
      <c r="C619" s="96">
        <v>7907.7</v>
      </c>
      <c r="D619" s="58">
        <f>D553*D653*12/1000</f>
        <v>8164.8</v>
      </c>
      <c r="E619" s="58">
        <f>E553*E653*12/1000</f>
        <v>8364</v>
      </c>
      <c r="F619" s="58">
        <f>F553*F653*12/1000</f>
        <v>8505</v>
      </c>
      <c r="G619" s="58">
        <f>G553*G653*12/1000</f>
        <v>8832</v>
      </c>
    </row>
    <row r="620" spans="1:7" ht="32.25" customHeight="1">
      <c r="A620" s="89" t="s">
        <v>230</v>
      </c>
      <c r="B620" s="59" t="s">
        <v>6</v>
      </c>
      <c r="C620" s="96">
        <v>2126.8</v>
      </c>
      <c r="D620" s="97">
        <f>C620*111.6%</f>
        <v>2373.5088</v>
      </c>
      <c r="E620" s="97">
        <f>D620*111.48%</f>
        <v>2645.9876102400003</v>
      </c>
      <c r="F620" s="98">
        <f>E620*111.8%</f>
        <v>2958.2141482483203</v>
      </c>
      <c r="G620" s="98">
        <f>F620*110.98%</f>
        <v>3283.026061725986</v>
      </c>
    </row>
    <row r="621" spans="1:7" ht="15.75" customHeight="1">
      <c r="A621" s="82"/>
      <c r="B621" s="75"/>
      <c r="C621" s="96"/>
      <c r="D621" s="58"/>
      <c r="E621" s="58"/>
      <c r="F621" s="58"/>
      <c r="G621" s="58"/>
    </row>
    <row r="622" spans="1:7" ht="30" customHeight="1">
      <c r="A622" s="90" t="s">
        <v>167</v>
      </c>
      <c r="B622" s="59" t="s">
        <v>7</v>
      </c>
      <c r="C622" s="58">
        <v>11405.9</v>
      </c>
      <c r="D622" s="58">
        <f>D570/D521/12*1000</f>
        <v>12618.023438256656</v>
      </c>
      <c r="E622" s="58">
        <f>E570/E521/12*1000</f>
        <v>13571.235985889154</v>
      </c>
      <c r="F622" s="58">
        <f>F570/F521/12*1000</f>
        <v>14915.841757683376</v>
      </c>
      <c r="G622" s="58">
        <f>G570/G521/12*1000</f>
        <v>16310.580732817996</v>
      </c>
    </row>
    <row r="623" spans="1:7" ht="32.25" customHeight="1">
      <c r="A623" s="58" t="s">
        <v>155</v>
      </c>
      <c r="B623" s="59"/>
      <c r="C623" s="58"/>
      <c r="D623" s="99"/>
      <c r="E623" s="99"/>
      <c r="F623" s="99"/>
      <c r="G623" s="99"/>
    </row>
    <row r="624" spans="1:7" ht="9" customHeight="1">
      <c r="A624" s="58"/>
      <c r="B624" s="59"/>
      <c r="C624" s="58"/>
      <c r="D624" s="58"/>
      <c r="E624" s="58"/>
      <c r="F624" s="60"/>
      <c r="G624" s="60"/>
    </row>
    <row r="625" spans="1:7" ht="15" customHeight="1">
      <c r="A625" s="82" t="s">
        <v>140</v>
      </c>
      <c r="B625" s="59" t="s">
        <v>7</v>
      </c>
      <c r="C625" s="58">
        <v>12299</v>
      </c>
      <c r="D625" s="97">
        <v>13500</v>
      </c>
      <c r="E625" s="97">
        <v>14900</v>
      </c>
      <c r="F625" s="120">
        <v>16545</v>
      </c>
      <c r="G625" s="98">
        <v>18349</v>
      </c>
    </row>
    <row r="626" spans="1:7" ht="7.5" customHeight="1">
      <c r="A626" s="82"/>
      <c r="B626" s="59"/>
      <c r="C626" s="58"/>
      <c r="D626" s="58"/>
      <c r="E626" s="58"/>
      <c r="F626" s="60"/>
      <c r="G626" s="60"/>
    </row>
    <row r="627" spans="1:7" ht="16.5" customHeight="1">
      <c r="A627" s="82" t="s">
        <v>169</v>
      </c>
      <c r="B627" s="59" t="s">
        <v>7</v>
      </c>
      <c r="C627" s="58"/>
      <c r="D627" s="58"/>
      <c r="E627" s="58"/>
      <c r="F627" s="60"/>
      <c r="G627" s="60"/>
    </row>
    <row r="628" spans="1:7" ht="7.5" customHeight="1">
      <c r="A628" s="82"/>
      <c r="B628" s="59"/>
      <c r="C628" s="58"/>
      <c r="D628" s="58"/>
      <c r="E628" s="58"/>
      <c r="F628" s="60"/>
      <c r="G628" s="60"/>
    </row>
    <row r="629" spans="1:7" ht="16.5" customHeight="1">
      <c r="A629" s="82" t="s">
        <v>170</v>
      </c>
      <c r="B629" s="59" t="s">
        <v>7</v>
      </c>
      <c r="C629" s="58"/>
      <c r="D629" s="58"/>
      <c r="E629" s="58"/>
      <c r="F629" s="60"/>
      <c r="G629" s="60"/>
    </row>
    <row r="630" spans="1:7" ht="7.5" customHeight="1">
      <c r="A630" s="82"/>
      <c r="B630" s="59"/>
      <c r="C630" s="58"/>
      <c r="D630" s="58"/>
      <c r="E630" s="58"/>
      <c r="F630" s="60"/>
      <c r="G630" s="60"/>
    </row>
    <row r="631" spans="1:7" ht="15" customHeight="1">
      <c r="A631" s="82" t="s">
        <v>141</v>
      </c>
      <c r="B631" s="59" t="s">
        <v>7</v>
      </c>
      <c r="C631" s="1">
        <v>8000</v>
      </c>
      <c r="D631" s="97">
        <v>9109</v>
      </c>
      <c r="E631" s="97">
        <f>D631*111.48%</f>
        <v>10154.7132</v>
      </c>
      <c r="F631" s="98">
        <v>12500</v>
      </c>
      <c r="G631" s="98">
        <f>F631*110.98%</f>
        <v>13872.500000000002</v>
      </c>
    </row>
    <row r="632" spans="1:7" ht="7.5" customHeight="1">
      <c r="A632" s="82"/>
      <c r="B632" s="59"/>
      <c r="C632" s="58"/>
      <c r="D632" s="58"/>
      <c r="E632" s="58"/>
      <c r="F632" s="60"/>
      <c r="G632" s="60"/>
    </row>
    <row r="633" spans="1:7" ht="15" customHeight="1">
      <c r="A633" s="82" t="s">
        <v>142</v>
      </c>
      <c r="B633" s="59" t="s">
        <v>7</v>
      </c>
      <c r="C633" s="58">
        <v>12954</v>
      </c>
      <c r="D633" s="97">
        <v>13300</v>
      </c>
      <c r="E633" s="97">
        <f>D633*111.48%</f>
        <v>14826.84</v>
      </c>
      <c r="F633" s="98">
        <f>E633*111.8%</f>
        <v>16576.40712</v>
      </c>
      <c r="G633" s="98">
        <f>F633*110.98%</f>
        <v>18396.496621776</v>
      </c>
    </row>
    <row r="634" spans="1:7" ht="7.5" customHeight="1">
      <c r="A634" s="82"/>
      <c r="B634" s="59"/>
      <c r="C634" s="58"/>
      <c r="D634" s="58"/>
      <c r="E634" s="58"/>
      <c r="F634" s="60"/>
      <c r="G634" s="60"/>
    </row>
    <row r="635" spans="1:7" ht="15" customHeight="1">
      <c r="A635" s="82" t="s">
        <v>144</v>
      </c>
      <c r="B635" s="59" t="s">
        <v>7</v>
      </c>
      <c r="C635" s="58">
        <v>412</v>
      </c>
      <c r="D635" s="97"/>
      <c r="E635" s="97">
        <f>D635*111.48%</f>
        <v>0</v>
      </c>
      <c r="F635" s="98">
        <f>E635*111.8%</f>
        <v>0</v>
      </c>
      <c r="G635" s="98">
        <f>F635*110.98%</f>
        <v>0</v>
      </c>
    </row>
    <row r="636" spans="1:7" ht="12.75" customHeight="1">
      <c r="A636" s="82"/>
      <c r="B636" s="59"/>
      <c r="C636" s="58"/>
      <c r="D636" s="97"/>
      <c r="E636" s="97"/>
      <c r="F636" s="98"/>
      <c r="G636" s="98"/>
    </row>
    <row r="637" spans="1:7" ht="15" customHeight="1">
      <c r="A637" s="82" t="s">
        <v>143</v>
      </c>
      <c r="B637" s="59" t="s">
        <v>7</v>
      </c>
      <c r="C637" s="58">
        <v>10454</v>
      </c>
      <c r="D637" s="97">
        <v>10460</v>
      </c>
      <c r="E637" s="97">
        <f>D637*111.48%</f>
        <v>11660.808</v>
      </c>
      <c r="F637" s="98">
        <f>E637*111.8%</f>
        <v>13036.783344</v>
      </c>
      <c r="G637" s="98">
        <f>F637*110.98%</f>
        <v>14468.222155171201</v>
      </c>
    </row>
    <row r="638" spans="1:7" ht="15" customHeight="1">
      <c r="A638" s="82"/>
      <c r="B638" s="59"/>
      <c r="C638" s="58"/>
      <c r="D638" s="97"/>
      <c r="E638" s="97"/>
      <c r="F638" s="98"/>
      <c r="G638" s="98"/>
    </row>
    <row r="639" spans="1:7" ht="15" customHeight="1">
      <c r="A639" s="82" t="s">
        <v>147</v>
      </c>
      <c r="B639" s="59" t="s">
        <v>7</v>
      </c>
      <c r="C639" s="58">
        <v>8000</v>
      </c>
      <c r="D639" s="97">
        <v>8010</v>
      </c>
      <c r="E639" s="97">
        <f>D639*111.48%</f>
        <v>8929.548</v>
      </c>
      <c r="F639" s="98">
        <f>E639*111.8%</f>
        <v>9983.234664</v>
      </c>
      <c r="G639" s="98">
        <f>F639*110.98%</f>
        <v>11079.393830107201</v>
      </c>
    </row>
    <row r="640" spans="1:7" ht="14.25" customHeight="1">
      <c r="A640" s="82"/>
      <c r="B640" s="59"/>
      <c r="C640" s="58"/>
      <c r="D640" s="97"/>
      <c r="E640" s="97"/>
      <c r="F640" s="98"/>
      <c r="G640" s="98"/>
    </row>
    <row r="641" spans="1:7" ht="15" customHeight="1">
      <c r="A641" s="82" t="s">
        <v>145</v>
      </c>
      <c r="B641" s="59" t="s">
        <v>7</v>
      </c>
      <c r="C641" s="58">
        <v>5143</v>
      </c>
      <c r="D641" s="97">
        <v>5680</v>
      </c>
      <c r="E641" s="97">
        <f>D641*111.48%</f>
        <v>6332.064</v>
      </c>
      <c r="F641" s="98">
        <f>E641*111.8%</f>
        <v>7079.247552</v>
      </c>
      <c r="G641" s="98">
        <f>F641*110.98%</f>
        <v>7856.5489332096</v>
      </c>
    </row>
    <row r="642" spans="1:7" ht="15" customHeight="1">
      <c r="A642" s="82" t="s">
        <v>146</v>
      </c>
      <c r="B642" s="59" t="s">
        <v>7</v>
      </c>
      <c r="C642" s="58"/>
      <c r="D642" s="97"/>
      <c r="E642" s="97"/>
      <c r="F642" s="98"/>
      <c r="G642" s="98"/>
    </row>
    <row r="643" spans="1:7" ht="15.75" customHeight="1">
      <c r="A643" s="82" t="s">
        <v>150</v>
      </c>
      <c r="B643" s="59" t="s">
        <v>7</v>
      </c>
      <c r="C643" s="58">
        <v>9694</v>
      </c>
      <c r="D643" s="97">
        <v>11500</v>
      </c>
      <c r="E643" s="97">
        <f>D643*111.48%</f>
        <v>12820.2</v>
      </c>
      <c r="F643" s="98">
        <v>14332</v>
      </c>
      <c r="G643" s="98">
        <f>F643*110.98%</f>
        <v>15905.653600000001</v>
      </c>
    </row>
    <row r="644" spans="1:7" ht="15.75" customHeight="1">
      <c r="A644" s="82"/>
      <c r="B644" s="75"/>
      <c r="C644" s="91"/>
      <c r="D644" s="97"/>
      <c r="E644" s="97"/>
      <c r="F644" s="98"/>
      <c r="G644" s="98"/>
    </row>
    <row r="645" spans="1:7" ht="15.75">
      <c r="A645" s="82" t="s">
        <v>151</v>
      </c>
      <c r="B645" s="59" t="s">
        <v>7</v>
      </c>
      <c r="C645" s="91">
        <v>19462</v>
      </c>
      <c r="D645" s="97">
        <v>19500</v>
      </c>
      <c r="E645" s="97">
        <f>D645*111.48%</f>
        <v>21738.6</v>
      </c>
      <c r="F645" s="98">
        <v>24282</v>
      </c>
      <c r="G645" s="98">
        <v>26893</v>
      </c>
    </row>
    <row r="646" spans="1:7" ht="13.5" customHeight="1">
      <c r="A646" s="82"/>
      <c r="B646" s="75"/>
      <c r="C646" s="91"/>
      <c r="D646" s="97"/>
      <c r="E646" s="97"/>
      <c r="F646" s="98"/>
      <c r="G646" s="98"/>
    </row>
    <row r="647" spans="1:7" ht="15.75">
      <c r="A647" s="82" t="s">
        <v>148</v>
      </c>
      <c r="B647" s="59" t="s">
        <v>7</v>
      </c>
      <c r="C647" s="91">
        <v>18082</v>
      </c>
      <c r="D647" s="97">
        <v>18100</v>
      </c>
      <c r="E647" s="97">
        <v>18100</v>
      </c>
      <c r="F647" s="98">
        <v>18100</v>
      </c>
      <c r="G647" s="98">
        <v>18100</v>
      </c>
    </row>
    <row r="648" spans="1:7" ht="15.75" customHeight="1">
      <c r="A648" s="82"/>
      <c r="B648" s="75"/>
      <c r="C648" s="91"/>
      <c r="D648" s="97"/>
      <c r="E648" s="97"/>
      <c r="F648" s="98"/>
      <c r="G648" s="98"/>
    </row>
    <row r="649" spans="1:7" ht="18" customHeight="1">
      <c r="A649" s="82" t="s">
        <v>154</v>
      </c>
      <c r="B649" s="59" t="s">
        <v>7</v>
      </c>
      <c r="C649" s="91">
        <v>9398.5</v>
      </c>
      <c r="D649" s="97">
        <v>12300</v>
      </c>
      <c r="E649" s="119">
        <v>12843</v>
      </c>
      <c r="F649" s="98">
        <v>14334</v>
      </c>
      <c r="G649" s="98">
        <v>15908</v>
      </c>
    </row>
    <row r="650" spans="1:7" ht="15" customHeight="1">
      <c r="A650" s="82"/>
      <c r="B650" s="75"/>
      <c r="C650" s="91"/>
      <c r="D650" s="97"/>
      <c r="E650" s="97"/>
      <c r="F650" s="98"/>
      <c r="G650" s="98"/>
    </row>
    <row r="651" spans="1:7" ht="30">
      <c r="A651" s="82" t="s">
        <v>149</v>
      </c>
      <c r="B651" s="59" t="s">
        <v>7</v>
      </c>
      <c r="C651" s="91">
        <v>7684.7</v>
      </c>
      <c r="D651" s="97">
        <v>8204</v>
      </c>
      <c r="E651" s="97">
        <f>D651*111.48%</f>
        <v>9145.8192</v>
      </c>
      <c r="F651" s="98">
        <f>E651*111.8%</f>
        <v>10225.025865599999</v>
      </c>
      <c r="G651" s="98">
        <f>F651*110.98%</f>
        <v>11347.73370564288</v>
      </c>
    </row>
    <row r="652" spans="1:7" ht="13.5" customHeight="1">
      <c r="A652" s="82"/>
      <c r="B652" s="75"/>
      <c r="C652" s="91"/>
      <c r="D652" s="97"/>
      <c r="E652" s="97"/>
      <c r="F652" s="98"/>
      <c r="G652" s="98"/>
    </row>
    <row r="653" spans="1:7" ht="45">
      <c r="A653" s="82" t="s">
        <v>152</v>
      </c>
      <c r="B653" s="59" t="s">
        <v>7</v>
      </c>
      <c r="C653" s="114">
        <v>7162.8</v>
      </c>
      <c r="D653" s="97">
        <v>8100</v>
      </c>
      <c r="E653" s="97">
        <v>8500</v>
      </c>
      <c r="F653" s="98">
        <v>8750</v>
      </c>
      <c r="G653" s="98">
        <v>9200</v>
      </c>
    </row>
    <row r="654" spans="1:7" ht="15.75">
      <c r="A654" s="128" t="s">
        <v>58</v>
      </c>
      <c r="B654" s="128"/>
      <c r="C654" s="128"/>
      <c r="D654" s="128"/>
      <c r="E654" s="128"/>
      <c r="F654" s="128"/>
      <c r="G654" s="128"/>
    </row>
    <row r="655" spans="1:2" ht="30" customHeight="1">
      <c r="A655" s="85" t="s">
        <v>176</v>
      </c>
      <c r="B655" s="2"/>
    </row>
    <row r="656" spans="1:7" ht="15.75">
      <c r="A656" s="58" t="s">
        <v>128</v>
      </c>
      <c r="B656" s="59" t="s">
        <v>6</v>
      </c>
      <c r="C656" s="102">
        <v>482585</v>
      </c>
      <c r="D656" s="102">
        <v>551201</v>
      </c>
      <c r="E656" s="102">
        <v>636761.1752249999</v>
      </c>
      <c r="F656" s="102">
        <v>707365.2543339479</v>
      </c>
      <c r="G656" s="102">
        <v>784275.6637071695</v>
      </c>
    </row>
    <row r="657" spans="1:2" ht="30" customHeight="1">
      <c r="A657" s="79" t="s">
        <v>178</v>
      </c>
      <c r="B657" s="75"/>
    </row>
    <row r="658" spans="1:7" ht="15.75">
      <c r="A658" s="58" t="s">
        <v>128</v>
      </c>
      <c r="B658" s="59" t="s">
        <v>6</v>
      </c>
      <c r="C658" s="78">
        <v>7118</v>
      </c>
      <c r="D658" s="78">
        <v>8417.7</v>
      </c>
      <c r="E658" s="78">
        <v>9325</v>
      </c>
      <c r="F658" s="78">
        <v>10303.7</v>
      </c>
      <c r="G658" s="78">
        <v>11311.6</v>
      </c>
    </row>
    <row r="659" spans="1:2" ht="42.75" customHeight="1">
      <c r="A659" s="85" t="s">
        <v>229</v>
      </c>
      <c r="B659" s="86"/>
    </row>
    <row r="660" spans="1:7" ht="15.75">
      <c r="A660" s="58" t="s">
        <v>128</v>
      </c>
      <c r="B660" s="59" t="s">
        <v>6</v>
      </c>
      <c r="C660" s="103">
        <f>C664+C665+C666+C669+C671+C674+C676+C683+C689+C692+C695+C697</f>
        <v>58361</v>
      </c>
      <c r="D660" s="103">
        <f>D664+D665+D666+D669+D671+D674+D676+D683+D689+D692+D695+D697</f>
        <v>67599.8636</v>
      </c>
      <c r="E660" s="103">
        <f>E664+E665+E666+E669+E671+E674+E676+E683+E689+E692+E695+E697</f>
        <v>77603.03811552799</v>
      </c>
      <c r="F660" s="103">
        <f>F664+F665+F666+F669+F671+F674+F676+F683+F689+F692+F695+F697</f>
        <v>88182.00899219909</v>
      </c>
      <c r="G660" s="103">
        <f>G664+G665+G666+G669+G671+G674+G676+G683+G689+G692+G695+G697</f>
        <v>100208.98276825846</v>
      </c>
    </row>
    <row r="661" spans="1:7" ht="15.75">
      <c r="A661" s="2" t="s">
        <v>16</v>
      </c>
      <c r="B661" s="83"/>
      <c r="C661" s="58"/>
      <c r="D661" s="58"/>
      <c r="E661" s="58"/>
      <c r="F661" s="60"/>
      <c r="G661" s="60"/>
    </row>
    <row r="662" spans="1:7" ht="15.75">
      <c r="A662" s="2"/>
      <c r="B662" s="83"/>
      <c r="C662" s="58"/>
      <c r="D662" s="58"/>
      <c r="E662" s="58"/>
      <c r="F662" s="60"/>
      <c r="G662" s="60"/>
    </row>
    <row r="663" spans="1:2" ht="15.75">
      <c r="A663" s="79" t="s">
        <v>17</v>
      </c>
      <c r="B663" s="83"/>
    </row>
    <row r="664" spans="1:7" ht="15.75">
      <c r="A664" s="58" t="s">
        <v>128</v>
      </c>
      <c r="B664" s="75" t="s">
        <v>14</v>
      </c>
      <c r="C664" s="97">
        <v>990</v>
      </c>
      <c r="D664" s="97">
        <v>1146.717</v>
      </c>
      <c r="E664" s="97">
        <v>1316.40818166</v>
      </c>
      <c r="F664" s="98">
        <v>1495.8872731475244</v>
      </c>
      <c r="G664" s="98">
        <v>1699.84701517937</v>
      </c>
    </row>
    <row r="665" spans="1:7" ht="15.75">
      <c r="A665" s="79" t="s">
        <v>134</v>
      </c>
      <c r="B665" s="83"/>
      <c r="C665" s="58">
        <v>15</v>
      </c>
      <c r="D665" s="58">
        <v>17</v>
      </c>
      <c r="E665" s="58">
        <v>20</v>
      </c>
      <c r="F665" s="58">
        <v>23</v>
      </c>
      <c r="G665" s="58">
        <v>26</v>
      </c>
    </row>
    <row r="666" spans="1:7" ht="15.75">
      <c r="A666" s="79" t="s">
        <v>18</v>
      </c>
      <c r="B666" s="83"/>
      <c r="C666" s="58"/>
      <c r="D666" s="58"/>
      <c r="E666" s="58"/>
      <c r="F666" s="60"/>
      <c r="G666" s="60"/>
    </row>
    <row r="667" spans="1:7" ht="15.75">
      <c r="A667" s="58" t="s">
        <v>128</v>
      </c>
      <c r="B667" s="75" t="s">
        <v>14</v>
      </c>
      <c r="C667" s="58"/>
      <c r="D667" s="58"/>
      <c r="E667" s="58"/>
      <c r="F667" s="60"/>
      <c r="G667" s="60"/>
    </row>
    <row r="668" spans="1:2" ht="15.75">
      <c r="A668" s="79" t="s">
        <v>135</v>
      </c>
      <c r="B668" s="83"/>
    </row>
    <row r="669" spans="1:7" ht="15.75">
      <c r="A669" s="58" t="s">
        <v>128</v>
      </c>
      <c r="B669" s="75" t="s">
        <v>14</v>
      </c>
      <c r="C669" s="58">
        <v>1635</v>
      </c>
      <c r="D669" s="58">
        <v>1894</v>
      </c>
      <c r="E669" s="58">
        <v>2174</v>
      </c>
      <c r="F669" s="58">
        <v>2470</v>
      </c>
      <c r="G669" s="58">
        <v>2807</v>
      </c>
    </row>
    <row r="670" spans="1:2" ht="15.75">
      <c r="A670" s="79" t="s">
        <v>136</v>
      </c>
      <c r="B670" s="75"/>
    </row>
    <row r="671" spans="1:7" ht="15.75">
      <c r="A671" s="58" t="s">
        <v>128</v>
      </c>
      <c r="B671" s="75" t="s">
        <v>14</v>
      </c>
      <c r="C671" s="58">
        <v>54650</v>
      </c>
      <c r="D671" s="58">
        <v>63301</v>
      </c>
      <c r="E671" s="58">
        <v>72668</v>
      </c>
      <c r="F671" s="58">
        <v>82575</v>
      </c>
      <c r="G671" s="58">
        <v>93834</v>
      </c>
    </row>
    <row r="672" spans="1:7" ht="17.25" customHeight="1">
      <c r="A672" s="92" t="s">
        <v>156</v>
      </c>
      <c r="B672" s="75" t="s">
        <v>14</v>
      </c>
      <c r="C672" s="58"/>
      <c r="D672" s="58"/>
      <c r="E672" s="58"/>
      <c r="F672" s="60"/>
      <c r="G672" s="60"/>
    </row>
    <row r="673" spans="1:2" ht="15.75">
      <c r="A673" s="79" t="s">
        <v>19</v>
      </c>
      <c r="B673" s="83"/>
    </row>
    <row r="674" spans="1:7" ht="15.75">
      <c r="A674" s="58" t="s">
        <v>128</v>
      </c>
      <c r="B674" s="75" t="s">
        <v>14</v>
      </c>
      <c r="C674" s="97">
        <v>102</v>
      </c>
      <c r="D674" s="97">
        <v>118.1466</v>
      </c>
      <c r="E674" s="97">
        <v>135.629933868</v>
      </c>
      <c r="F674" s="97">
        <v>154.1217190515631</v>
      </c>
      <c r="G674" s="97">
        <v>175.13575307908658</v>
      </c>
    </row>
    <row r="675" spans="1:7" ht="9.75" customHeight="1">
      <c r="A675" s="58"/>
      <c r="B675" s="75"/>
      <c r="C675" s="58"/>
      <c r="D675" s="58"/>
      <c r="E675" s="58"/>
      <c r="F675" s="60"/>
      <c r="G675" s="60"/>
    </row>
    <row r="676" spans="1:7" ht="15.75">
      <c r="A676" s="79" t="s">
        <v>177</v>
      </c>
      <c r="B676" s="83"/>
      <c r="C676" s="58"/>
      <c r="D676" s="58"/>
      <c r="E676" s="58"/>
      <c r="F676" s="60"/>
      <c r="G676" s="60"/>
    </row>
    <row r="677" spans="1:7" ht="15.75">
      <c r="A677" s="58" t="s">
        <v>128</v>
      </c>
      <c r="B677" s="75" t="s">
        <v>14</v>
      </c>
      <c r="C677" s="58"/>
      <c r="D677" s="58"/>
      <c r="E677" s="58"/>
      <c r="F677" s="60"/>
      <c r="G677" s="60"/>
    </row>
    <row r="678" spans="1:7" ht="6" customHeight="1">
      <c r="A678" s="58"/>
      <c r="B678" s="83"/>
      <c r="C678" s="58"/>
      <c r="D678" s="58"/>
      <c r="E678" s="58"/>
      <c r="F678" s="60"/>
      <c r="G678" s="60"/>
    </row>
    <row r="679" spans="1:7" ht="28.5">
      <c r="A679" s="79" t="s">
        <v>20</v>
      </c>
      <c r="B679" s="83"/>
      <c r="C679" s="58"/>
      <c r="D679" s="58"/>
      <c r="E679" s="58"/>
      <c r="F679" s="60"/>
      <c r="G679" s="60"/>
    </row>
    <row r="680" spans="1:7" ht="15.75">
      <c r="A680" s="58" t="s">
        <v>128</v>
      </c>
      <c r="B680" s="75" t="s">
        <v>14</v>
      </c>
      <c r="C680" s="58"/>
      <c r="D680" s="58"/>
      <c r="E680" s="58"/>
      <c r="F680" s="60"/>
      <c r="G680" s="60"/>
    </row>
    <row r="681" spans="1:7" ht="5.25" customHeight="1">
      <c r="A681" s="58"/>
      <c r="B681" s="75"/>
      <c r="C681" s="58"/>
      <c r="D681" s="58"/>
      <c r="E681" s="58"/>
      <c r="F681" s="60"/>
      <c r="G681" s="60"/>
    </row>
    <row r="682" spans="1:2" ht="15.75">
      <c r="A682" s="79" t="s">
        <v>66</v>
      </c>
      <c r="B682" s="83"/>
    </row>
    <row r="683" spans="1:7" ht="15.75">
      <c r="A683" s="58" t="s">
        <v>128</v>
      </c>
      <c r="B683" s="75" t="s">
        <v>14</v>
      </c>
      <c r="C683" s="58">
        <v>100</v>
      </c>
      <c r="D683" s="58">
        <v>116</v>
      </c>
      <c r="E683" s="58">
        <v>133</v>
      </c>
      <c r="F683" s="58">
        <v>151</v>
      </c>
      <c r="G683" s="58">
        <v>172</v>
      </c>
    </row>
    <row r="684" spans="1:7" ht="5.25" customHeight="1">
      <c r="A684" s="58"/>
      <c r="B684" s="75"/>
      <c r="C684" s="58"/>
      <c r="D684" s="58"/>
      <c r="E684" s="58"/>
      <c r="F684" s="60"/>
      <c r="G684" s="60"/>
    </row>
    <row r="685" spans="1:7" ht="28.5">
      <c r="A685" s="79" t="s">
        <v>21</v>
      </c>
      <c r="B685" s="75"/>
      <c r="C685" s="58"/>
      <c r="D685" s="58"/>
      <c r="E685" s="58"/>
      <c r="F685" s="60"/>
      <c r="G685" s="60"/>
    </row>
    <row r="686" spans="1:7" ht="15.75">
      <c r="A686" s="58" t="s">
        <v>128</v>
      </c>
      <c r="B686" s="75" t="s">
        <v>14</v>
      </c>
      <c r="C686" s="58"/>
      <c r="D686" s="58"/>
      <c r="E686" s="58"/>
      <c r="F686" s="60"/>
      <c r="G686" s="60"/>
    </row>
    <row r="687" spans="1:7" ht="6" customHeight="1">
      <c r="A687" s="58"/>
      <c r="B687" s="75"/>
      <c r="C687" s="58"/>
      <c r="D687" s="58"/>
      <c r="E687" s="58"/>
      <c r="F687" s="60"/>
      <c r="G687" s="60"/>
    </row>
    <row r="688" spans="1:2" ht="15.75">
      <c r="A688" s="79" t="s">
        <v>138</v>
      </c>
      <c r="B688" s="83"/>
    </row>
    <row r="689" spans="1:7" ht="15.75">
      <c r="A689" s="58" t="s">
        <v>128</v>
      </c>
      <c r="B689" s="75" t="s">
        <v>14</v>
      </c>
      <c r="C689" s="58">
        <v>25</v>
      </c>
      <c r="D689" s="58">
        <v>29</v>
      </c>
      <c r="E689" s="58">
        <v>33</v>
      </c>
      <c r="F689" s="58">
        <v>37</v>
      </c>
      <c r="G689" s="58">
        <v>42</v>
      </c>
    </row>
    <row r="690" spans="1:7" ht="6" customHeight="1">
      <c r="A690" s="58"/>
      <c r="B690" s="75"/>
      <c r="C690" s="58"/>
      <c r="D690" s="58"/>
      <c r="E690" s="58"/>
      <c r="F690" s="60"/>
      <c r="G690" s="60"/>
    </row>
    <row r="691" spans="1:2" ht="15.75">
      <c r="A691" s="79" t="s">
        <v>22</v>
      </c>
      <c r="B691" s="83"/>
    </row>
    <row r="692" spans="1:7" ht="15.75">
      <c r="A692" s="58" t="s">
        <v>128</v>
      </c>
      <c r="B692" s="75" t="s">
        <v>14</v>
      </c>
      <c r="C692" s="58">
        <v>6</v>
      </c>
      <c r="D692" s="58">
        <v>7</v>
      </c>
      <c r="E692" s="58">
        <v>8</v>
      </c>
      <c r="F692" s="60">
        <v>9</v>
      </c>
      <c r="G692" s="60">
        <v>10</v>
      </c>
    </row>
    <row r="693" spans="1:7" ht="6" customHeight="1">
      <c r="A693" s="58"/>
      <c r="B693" s="75"/>
      <c r="C693" s="58"/>
      <c r="D693" s="58"/>
      <c r="E693" s="58"/>
      <c r="F693" s="60"/>
      <c r="G693" s="60"/>
    </row>
    <row r="694" spans="1:2" ht="15.75">
      <c r="A694" s="79" t="s">
        <v>137</v>
      </c>
      <c r="B694" s="83"/>
    </row>
    <row r="695" spans="1:7" ht="15.75">
      <c r="A695" s="58" t="s">
        <v>128</v>
      </c>
      <c r="B695" s="75" t="s">
        <v>14</v>
      </c>
      <c r="C695" s="58">
        <v>826</v>
      </c>
      <c r="D695" s="58">
        <v>957</v>
      </c>
      <c r="E695" s="58">
        <v>1099</v>
      </c>
      <c r="F695" s="58">
        <v>1249</v>
      </c>
      <c r="G695" s="58">
        <v>1419</v>
      </c>
    </row>
    <row r="696" spans="1:2" ht="15.75">
      <c r="A696" s="79" t="s">
        <v>139</v>
      </c>
      <c r="B696" s="83"/>
    </row>
    <row r="697" spans="1:7" ht="15.75">
      <c r="A697" s="58" t="s">
        <v>128</v>
      </c>
      <c r="B697" s="75" t="s">
        <v>14</v>
      </c>
      <c r="C697" s="58">
        <v>12</v>
      </c>
      <c r="D697" s="58">
        <v>14</v>
      </c>
      <c r="E697" s="58">
        <v>16</v>
      </c>
      <c r="F697" s="60">
        <v>18</v>
      </c>
      <c r="G697" s="60">
        <v>24</v>
      </c>
    </row>
    <row r="698" spans="1:7" ht="12.75" customHeight="1">
      <c r="A698" s="58"/>
      <c r="B698" s="75"/>
      <c r="C698" s="58"/>
      <c r="D698" s="58"/>
      <c r="E698" s="58"/>
      <c r="F698" s="60"/>
      <c r="G698" s="60"/>
    </row>
    <row r="699" spans="1:7" ht="16.5" customHeight="1">
      <c r="A699" s="129" t="s">
        <v>125</v>
      </c>
      <c r="B699" s="130"/>
      <c r="C699" s="130"/>
      <c r="D699" s="130"/>
      <c r="E699" s="130"/>
      <c r="F699" s="130"/>
      <c r="G699" s="131"/>
    </row>
    <row r="700" spans="1:7" ht="28.5" customHeight="1">
      <c r="A700" s="79" t="s">
        <v>164</v>
      </c>
      <c r="B700" s="62" t="s">
        <v>57</v>
      </c>
      <c r="C700" s="60">
        <v>34881.9</v>
      </c>
      <c r="D700" s="60">
        <v>37766.6</v>
      </c>
      <c r="E700" s="60">
        <v>40859.7</v>
      </c>
      <c r="F700" s="60">
        <v>44207.4</v>
      </c>
      <c r="G700" s="60">
        <v>47830.9</v>
      </c>
    </row>
    <row r="701" spans="1:7" ht="29.25">
      <c r="A701" s="72" t="s">
        <v>157</v>
      </c>
      <c r="B701" s="62" t="s">
        <v>57</v>
      </c>
      <c r="C701" s="60">
        <v>32125.1</v>
      </c>
      <c r="D701" s="60">
        <v>35724.9</v>
      </c>
      <c r="E701" s="60">
        <v>37743.1</v>
      </c>
      <c r="F701" s="60">
        <v>39487</v>
      </c>
      <c r="G701" s="60">
        <v>41329.3</v>
      </c>
    </row>
    <row r="702" spans="1:7" ht="58.5" customHeight="1">
      <c r="A702" s="104" t="s">
        <v>158</v>
      </c>
      <c r="B702" s="105" t="s">
        <v>9</v>
      </c>
      <c r="C702" s="106">
        <v>18</v>
      </c>
      <c r="D702" s="106">
        <v>18</v>
      </c>
      <c r="E702" s="106">
        <v>18</v>
      </c>
      <c r="F702" s="106">
        <v>18</v>
      </c>
      <c r="G702" s="106">
        <v>18</v>
      </c>
    </row>
    <row r="703" spans="1:7" ht="27.75" customHeight="1">
      <c r="A703" s="80" t="s">
        <v>159</v>
      </c>
      <c r="B703" s="62" t="s">
        <v>160</v>
      </c>
      <c r="C703" s="60"/>
      <c r="D703" s="60"/>
      <c r="E703" s="60"/>
      <c r="F703" s="60"/>
      <c r="G703" s="60"/>
    </row>
    <row r="704" spans="1:7" ht="15.75">
      <c r="A704" s="113" t="s">
        <v>259</v>
      </c>
      <c r="B704" s="62"/>
      <c r="C704" s="60">
        <v>7.88</v>
      </c>
      <c r="D704" s="60">
        <v>7.88</v>
      </c>
      <c r="E704" s="60">
        <v>8.53</v>
      </c>
      <c r="F704" s="60">
        <v>9.12</v>
      </c>
      <c r="G704" s="60">
        <v>9.75</v>
      </c>
    </row>
    <row r="705" spans="1:7" ht="15.75">
      <c r="A705" s="109" t="s">
        <v>260</v>
      </c>
      <c r="B705" s="62"/>
      <c r="C705" s="60">
        <v>21.5</v>
      </c>
      <c r="D705" s="60">
        <v>24.05</v>
      </c>
      <c r="E705" s="60">
        <v>26.05</v>
      </c>
      <c r="F705" s="60">
        <v>27.87</v>
      </c>
      <c r="G705" s="60">
        <v>29.79</v>
      </c>
    </row>
    <row r="706" spans="1:7" ht="15.75">
      <c r="A706" s="110" t="s">
        <v>261</v>
      </c>
      <c r="B706" s="62"/>
      <c r="C706" s="60">
        <v>8.77</v>
      </c>
      <c r="D706" s="60">
        <v>9.81</v>
      </c>
      <c r="E706" s="60">
        <v>10.62</v>
      </c>
      <c r="F706" s="60">
        <v>11.37</v>
      </c>
      <c r="G706" s="60">
        <v>12.15</v>
      </c>
    </row>
    <row r="707" spans="1:7" ht="15.75">
      <c r="A707" s="111" t="s">
        <v>262</v>
      </c>
      <c r="B707" s="62"/>
      <c r="C707" s="60">
        <v>1413.2</v>
      </c>
      <c r="D707" s="60">
        <v>1578.83</v>
      </c>
      <c r="E707" s="60">
        <v>1709.87</v>
      </c>
      <c r="F707" s="60">
        <v>1829.56</v>
      </c>
      <c r="G707" s="60">
        <v>1955.8</v>
      </c>
    </row>
    <row r="708" spans="1:7" ht="15.75">
      <c r="A708" s="112" t="s">
        <v>263</v>
      </c>
      <c r="B708" s="62"/>
      <c r="C708" s="60">
        <v>80.89</v>
      </c>
      <c r="D708" s="60">
        <v>91</v>
      </c>
      <c r="E708" s="60">
        <v>98.55</v>
      </c>
      <c r="F708" s="60">
        <v>105.45</v>
      </c>
      <c r="G708" s="60">
        <v>112.73</v>
      </c>
    </row>
    <row r="709" spans="1:7" ht="30">
      <c r="A709" s="111" t="s">
        <v>264</v>
      </c>
      <c r="B709" s="62"/>
      <c r="C709" s="60">
        <v>122.18</v>
      </c>
      <c r="D709" s="60">
        <v>122.18</v>
      </c>
      <c r="E709" s="60">
        <v>132.32</v>
      </c>
      <c r="F709" s="60">
        <v>141.58</v>
      </c>
      <c r="G709" s="60">
        <v>151.35</v>
      </c>
    </row>
    <row r="710" spans="1:7" ht="37.5" customHeight="1">
      <c r="A710" s="108" t="s">
        <v>161</v>
      </c>
      <c r="B710" s="62" t="s">
        <v>160</v>
      </c>
      <c r="C710" s="60"/>
      <c r="D710" s="60"/>
      <c r="E710" s="60"/>
      <c r="F710" s="60"/>
      <c r="G710" s="60"/>
    </row>
    <row r="711" spans="1:7" ht="15.75">
      <c r="A711" s="111" t="s">
        <v>259</v>
      </c>
      <c r="B711" s="62"/>
      <c r="C711" s="60">
        <v>7.88</v>
      </c>
      <c r="D711" s="60">
        <v>7.88</v>
      </c>
      <c r="E711" s="60">
        <v>8.53</v>
      </c>
      <c r="F711" s="60">
        <v>9.12</v>
      </c>
      <c r="G711" s="60">
        <v>9.75</v>
      </c>
    </row>
    <row r="712" spans="1:7" ht="15.75">
      <c r="A712" s="112" t="s">
        <v>260</v>
      </c>
      <c r="B712" s="62"/>
      <c r="C712" s="60">
        <v>21.5</v>
      </c>
      <c r="D712" s="60">
        <v>24.05</v>
      </c>
      <c r="E712" s="60">
        <v>26.05</v>
      </c>
      <c r="F712" s="60">
        <v>27.87</v>
      </c>
      <c r="G712" s="60">
        <v>29.79</v>
      </c>
    </row>
    <row r="713" spans="1:7" ht="15.75">
      <c r="A713" s="109" t="s">
        <v>261</v>
      </c>
      <c r="B713" s="62"/>
      <c r="C713" s="60">
        <v>8.77</v>
      </c>
      <c r="D713" s="60">
        <v>9.81</v>
      </c>
      <c r="E713" s="60">
        <v>10.62</v>
      </c>
      <c r="F713" s="60">
        <v>11.37</v>
      </c>
      <c r="G713" s="60">
        <v>12.15</v>
      </c>
    </row>
    <row r="714" spans="1:7" ht="15.75">
      <c r="A714" s="110" t="s">
        <v>262</v>
      </c>
      <c r="B714" s="62"/>
      <c r="C714" s="60">
        <v>1413.2</v>
      </c>
      <c r="D714" s="60">
        <v>1578.83</v>
      </c>
      <c r="E714" s="60">
        <v>1709.87</v>
      </c>
      <c r="F714" s="60">
        <v>1829.56</v>
      </c>
      <c r="G714" s="60">
        <v>1955.8</v>
      </c>
    </row>
    <row r="715" spans="1:7" ht="15.75">
      <c r="A715" s="111" t="s">
        <v>263</v>
      </c>
      <c r="B715" s="62"/>
      <c r="C715" s="60">
        <v>80.89</v>
      </c>
      <c r="D715" s="60">
        <v>91</v>
      </c>
      <c r="E715" s="60">
        <v>98.55</v>
      </c>
      <c r="F715" s="60">
        <v>105.45</v>
      </c>
      <c r="G715" s="60">
        <v>112.73</v>
      </c>
    </row>
    <row r="716" spans="1:7" ht="30">
      <c r="A716" s="112" t="s">
        <v>264</v>
      </c>
      <c r="B716" s="62"/>
      <c r="C716" s="60">
        <v>122.18</v>
      </c>
      <c r="D716" s="60">
        <v>122.18</v>
      </c>
      <c r="E716" s="60">
        <v>132.32</v>
      </c>
      <c r="F716" s="60">
        <v>141.58</v>
      </c>
      <c r="G716" s="60">
        <v>151.35</v>
      </c>
    </row>
    <row r="717" spans="1:7" ht="29.25">
      <c r="A717" s="80" t="s">
        <v>162</v>
      </c>
      <c r="B717" s="62" t="s">
        <v>160</v>
      </c>
      <c r="C717" s="60"/>
      <c r="D717" s="60"/>
      <c r="E717" s="60"/>
      <c r="F717" s="60"/>
      <c r="G717" s="60"/>
    </row>
    <row r="718" spans="1:7" ht="18.75" customHeight="1">
      <c r="A718" s="60" t="s">
        <v>259</v>
      </c>
      <c r="B718" s="107"/>
      <c r="C718" s="60">
        <v>7.88</v>
      </c>
      <c r="D718" s="60">
        <v>7.88</v>
      </c>
      <c r="E718" s="60">
        <v>8.53</v>
      </c>
      <c r="F718" s="60">
        <v>9.12</v>
      </c>
      <c r="G718" s="60">
        <v>9.75</v>
      </c>
    </row>
    <row r="719" spans="1:7" ht="18.75" customHeight="1">
      <c r="A719" s="60" t="s">
        <v>260</v>
      </c>
      <c r="B719" s="107"/>
      <c r="C719" s="60">
        <v>21.5</v>
      </c>
      <c r="D719" s="60">
        <v>24.05</v>
      </c>
      <c r="E719" s="60">
        <v>26.05</v>
      </c>
      <c r="F719" s="60">
        <v>27.87</v>
      </c>
      <c r="G719" s="60">
        <v>29.79</v>
      </c>
    </row>
    <row r="720" spans="1:7" ht="15.75">
      <c r="A720" s="60" t="s">
        <v>261</v>
      </c>
      <c r="B720" s="107"/>
      <c r="C720" s="60">
        <v>8.77</v>
      </c>
      <c r="D720" s="60">
        <v>9.81</v>
      </c>
      <c r="E720" s="60">
        <v>10.62</v>
      </c>
      <c r="F720" s="60">
        <v>11.37</v>
      </c>
      <c r="G720" s="60">
        <v>12.15</v>
      </c>
    </row>
    <row r="721" spans="1:7" ht="17.25" customHeight="1">
      <c r="A721" s="60" t="s">
        <v>262</v>
      </c>
      <c r="B721" s="107"/>
      <c r="C721" s="60">
        <v>1413.2</v>
      </c>
      <c r="D721" s="60">
        <v>1578.83</v>
      </c>
      <c r="E721" s="60">
        <v>1709.87</v>
      </c>
      <c r="F721" s="60">
        <v>1829.56</v>
      </c>
      <c r="G721" s="60">
        <v>1955.8</v>
      </c>
    </row>
    <row r="722" spans="1:7" ht="15.75">
      <c r="A722" s="60" t="s">
        <v>263</v>
      </c>
      <c r="B722" s="107"/>
      <c r="C722" s="60">
        <v>80.89</v>
      </c>
      <c r="D722" s="60">
        <v>91</v>
      </c>
      <c r="E722" s="60">
        <v>98.55</v>
      </c>
      <c r="F722" s="60">
        <v>105.45</v>
      </c>
      <c r="G722" s="60">
        <v>112.73</v>
      </c>
    </row>
    <row r="723" spans="1:7" ht="15" customHeight="1">
      <c r="A723" s="60" t="s">
        <v>264</v>
      </c>
      <c r="B723" s="107"/>
      <c r="C723" s="60">
        <v>122.18</v>
      </c>
      <c r="D723" s="60">
        <v>122.18</v>
      </c>
      <c r="E723" s="60">
        <v>132.32</v>
      </c>
      <c r="F723" s="60">
        <v>141.58</v>
      </c>
      <c r="G723" s="60">
        <v>151.35</v>
      </c>
    </row>
    <row r="724" spans="1:7" ht="30.75" customHeight="1">
      <c r="A724" s="92" t="s">
        <v>163</v>
      </c>
      <c r="B724" s="107" t="s">
        <v>9</v>
      </c>
      <c r="C724" s="60">
        <v>99</v>
      </c>
      <c r="D724" s="60">
        <v>99</v>
      </c>
      <c r="E724" s="60">
        <v>99</v>
      </c>
      <c r="F724" s="60">
        <v>99</v>
      </c>
      <c r="G724" s="60">
        <v>99</v>
      </c>
    </row>
    <row r="725" ht="13.5" customHeight="1"/>
    <row r="726" ht="15" customHeight="1"/>
    <row r="727" ht="7.5" customHeight="1"/>
    <row r="728" ht="15" customHeight="1"/>
    <row r="729" ht="7.5" customHeight="1"/>
    <row r="731" ht="7.5" customHeight="1"/>
    <row r="732" spans="1:7" ht="15.75">
      <c r="A732" s="147"/>
      <c r="B732" s="147"/>
      <c r="C732" s="147"/>
      <c r="D732" s="147"/>
      <c r="E732" s="147"/>
      <c r="F732" s="147"/>
      <c r="G732" s="147"/>
    </row>
    <row r="733" spans="1:7" ht="5.25" customHeight="1">
      <c r="A733" s="21"/>
      <c r="B733" s="21"/>
      <c r="C733" s="21"/>
      <c r="D733" s="21"/>
      <c r="E733" s="21"/>
      <c r="F733" s="21"/>
      <c r="G733" s="21"/>
    </row>
    <row r="734" spans="1:7" ht="17.25" customHeight="1">
      <c r="A734" s="10"/>
      <c r="B734" s="16"/>
      <c r="C734" s="18"/>
      <c r="D734" s="3"/>
      <c r="E734" s="3"/>
      <c r="F734" s="12"/>
      <c r="G734" s="12"/>
    </row>
    <row r="735" spans="8:13" ht="28.5" customHeight="1">
      <c r="H735" s="17"/>
      <c r="I735" s="19"/>
      <c r="J735" s="3"/>
      <c r="K735" s="3"/>
      <c r="L735" s="12"/>
      <c r="M735" s="12"/>
    </row>
    <row r="736" ht="15.75">
      <c r="A736" s="22"/>
    </row>
    <row r="737" spans="1:7" ht="16.5">
      <c r="A737" s="13"/>
      <c r="B737" s="16"/>
      <c r="C737" s="18"/>
      <c r="D737" s="11"/>
      <c r="E737" s="11"/>
      <c r="F737" s="11"/>
      <c r="G737" s="11"/>
    </row>
    <row r="738" spans="1:7" ht="16.5">
      <c r="A738" s="13"/>
      <c r="B738" s="17"/>
      <c r="C738" s="18"/>
      <c r="D738" s="11"/>
      <c r="E738" s="11"/>
      <c r="F738" s="11"/>
      <c r="G738" s="11"/>
    </row>
    <row r="739" spans="1:7" ht="16.5">
      <c r="A739" s="10"/>
      <c r="B739" s="16"/>
      <c r="C739" s="18"/>
      <c r="D739" s="11"/>
      <c r="E739" s="11"/>
      <c r="F739" s="11"/>
      <c r="G739" s="11"/>
    </row>
    <row r="740" spans="1:7" ht="16.5">
      <c r="A740" s="10"/>
      <c r="B740" s="17"/>
      <c r="C740" s="18"/>
      <c r="D740" s="11"/>
      <c r="E740" s="11"/>
      <c r="F740" s="11"/>
      <c r="G740" s="11"/>
    </row>
    <row r="741" spans="1:7" ht="16.5">
      <c r="A741" s="10"/>
      <c r="B741" s="16"/>
      <c r="C741" s="18"/>
      <c r="D741" s="11"/>
      <c r="E741" s="11"/>
      <c r="F741" s="11"/>
      <c r="G741" s="11"/>
    </row>
    <row r="742" spans="1:7" ht="16.5">
      <c r="A742" s="10"/>
      <c r="B742" s="17"/>
      <c r="C742" s="18"/>
      <c r="D742" s="11"/>
      <c r="E742" s="11"/>
      <c r="F742" s="11"/>
      <c r="G742" s="11"/>
    </row>
    <row r="743" spans="1:7" ht="16.5">
      <c r="A743" s="13"/>
      <c r="B743" s="16"/>
      <c r="C743" s="18"/>
      <c r="D743" s="11"/>
      <c r="E743" s="11"/>
      <c r="F743" s="11"/>
      <c r="G743" s="11"/>
    </row>
    <row r="744" spans="1:7" ht="16.5">
      <c r="A744" s="13"/>
      <c r="B744" s="17"/>
      <c r="C744" s="18"/>
      <c r="D744" s="11"/>
      <c r="E744" s="11"/>
      <c r="F744" s="11"/>
      <c r="G744" s="11"/>
    </row>
    <row r="745" spans="1:7" ht="16.5">
      <c r="A745" s="13"/>
      <c r="B745" s="16"/>
      <c r="C745" s="18"/>
      <c r="D745" s="11"/>
      <c r="E745" s="11"/>
      <c r="F745" s="11"/>
      <c r="G745" s="11"/>
    </row>
    <row r="746" spans="1:7" ht="16.5">
      <c r="A746" s="13"/>
      <c r="B746" s="17"/>
      <c r="C746" s="18"/>
      <c r="D746" s="11"/>
      <c r="E746" s="11"/>
      <c r="F746" s="11"/>
      <c r="G746" s="11"/>
    </row>
    <row r="747" spans="1:7" ht="16.5">
      <c r="A747" s="15"/>
      <c r="B747" s="16"/>
      <c r="C747" s="18"/>
      <c r="D747" s="11"/>
      <c r="E747" s="11"/>
      <c r="F747" s="11"/>
      <c r="G747" s="11"/>
    </row>
    <row r="748" spans="1:7" ht="16.5">
      <c r="A748" s="15"/>
      <c r="B748" s="17"/>
      <c r="C748" s="18"/>
      <c r="D748" s="11"/>
      <c r="E748" s="11"/>
      <c r="F748" s="11"/>
      <c r="G748" s="11"/>
    </row>
    <row r="749" spans="1:7" ht="15" customHeight="1">
      <c r="A749" s="15"/>
      <c r="B749" s="16"/>
      <c r="C749" s="20"/>
      <c r="D749" s="11"/>
      <c r="E749" s="11"/>
      <c r="F749" s="11"/>
      <c r="G749" s="11"/>
    </row>
    <row r="750" spans="1:7" ht="16.5">
      <c r="A750" s="14"/>
      <c r="B750" s="94"/>
      <c r="C750" s="95"/>
      <c r="D750" s="11"/>
      <c r="E750" s="11"/>
      <c r="F750" s="11"/>
      <c r="G750" s="11"/>
    </row>
  </sheetData>
  <sheetProtection/>
  <mergeCells count="28">
    <mergeCell ref="A732:G732"/>
    <mergeCell ref="A578:A579"/>
    <mergeCell ref="A581:A582"/>
    <mergeCell ref="A519:G519"/>
    <mergeCell ref="A400:G400"/>
    <mergeCell ref="A587:A588"/>
    <mergeCell ref="A590:A591"/>
    <mergeCell ref="A614:A615"/>
    <mergeCell ref="A611:A612"/>
    <mergeCell ref="A584:A585"/>
    <mergeCell ref="A599:A600"/>
    <mergeCell ref="A593:A594"/>
    <mergeCell ref="A1:G1"/>
    <mergeCell ref="A4:G4"/>
    <mergeCell ref="A23:G23"/>
    <mergeCell ref="A192:G192"/>
    <mergeCell ref="A2:A3"/>
    <mergeCell ref="E2:G2"/>
    <mergeCell ref="A617:A618"/>
    <mergeCell ref="A654:G654"/>
    <mergeCell ref="A699:G699"/>
    <mergeCell ref="A605:A606"/>
    <mergeCell ref="A608:A609"/>
    <mergeCell ref="A288:G289"/>
    <mergeCell ref="A399:G399"/>
    <mergeCell ref="A602:A603"/>
    <mergeCell ref="A575:A576"/>
    <mergeCell ref="A596:A597"/>
  </mergeCells>
  <printOptions/>
  <pageMargins left="0.35433070866141736" right="0.15748031496062992" top="0.7086614173228347" bottom="0.5118110236220472" header="0.4330708661417323" footer="0.1968503937007874"/>
  <pageSetup horizontalDpi="120" verticalDpi="120" orientation="portrait" paperSize="9" r:id="rId2"/>
  <headerFooter alignWithMargins="0">
    <oddFooter>&amp;C&amp;10&amp;P&amp;12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Admin</cp:lastModifiedBy>
  <cp:lastPrinted>2012-11-19T12:46:40Z</cp:lastPrinted>
  <dcterms:created xsi:type="dcterms:W3CDTF">1998-09-04T04:32:29Z</dcterms:created>
  <dcterms:modified xsi:type="dcterms:W3CDTF">2012-11-19T12:56:05Z</dcterms:modified>
  <cp:category/>
  <cp:version/>
  <cp:contentType/>
  <cp:contentStatus/>
</cp:coreProperties>
</file>